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4267D06-2A84-4AFA-984F-16860C90512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スケジューラー" sheetId="3" r:id="rId1"/>
  </sheets>
  <definedNames>
    <definedName name="_xlnm.Print_Area" localSheetId="0">スケジューラー!$A$4:$AS$35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AH34" i="3" l="1"/>
  <c r="AD34" i="3"/>
  <c r="C31" i="3" l="1"/>
  <c r="AF24" i="3" l="1"/>
  <c r="AE23" i="3"/>
  <c r="AE33" i="3"/>
  <c r="AD31" i="3"/>
  <c r="AL25" i="3"/>
  <c r="AJ25" i="3"/>
  <c r="AG25" i="3"/>
  <c r="AE25" i="3"/>
  <c r="AC25" i="3"/>
  <c r="AC24" i="3"/>
  <c r="C33" i="3"/>
  <c r="C32" i="3"/>
  <c r="F31" i="3"/>
  <c r="C30" i="3"/>
  <c r="C29" i="3"/>
  <c r="C28" i="3"/>
  <c r="C27" i="3"/>
  <c r="C26" i="3"/>
  <c r="C24" i="3"/>
  <c r="AE30" i="3" l="1"/>
  <c r="AC28" i="3"/>
  <c r="AC27" i="3"/>
  <c r="AD26" i="3"/>
</calcChain>
</file>

<file path=xl/sharedStrings.xml><?xml version="1.0" encoding="utf-8"?>
<sst xmlns="http://schemas.openxmlformats.org/spreadsheetml/2006/main" count="111" uniqueCount="90">
  <si>
    <t>ワクチン</t>
    <phoneticPr fontId="1"/>
  </si>
  <si>
    <t>名</t>
    <rPh sb="0" eb="1">
      <t>メイ</t>
    </rPh>
    <phoneticPr fontId="1"/>
  </si>
  <si>
    <t>種類</t>
    <rPh sb="0" eb="2">
      <t>シュルイ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</si>
  <si>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</si>
  <si>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</si>
  <si>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</si>
  <si>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</si>
  <si>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</si>
  <si>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</si>
  <si>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</si>
  <si>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</si>
  <si>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</si>
  <si>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</si>
  <si>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</si>
  <si>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</si>
  <si>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</si>
  <si>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</si>
  <si>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</si>
  <si>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　　0歳</t>
    <rPh sb="3" eb="4">
      <t>サイ</t>
    </rPh>
    <phoneticPr fontId="1"/>
  </si>
  <si>
    <t>　　1歳</t>
    <rPh sb="3" eb="4">
      <t>サイ</t>
    </rPh>
    <phoneticPr fontId="1"/>
  </si>
  <si>
    <t>B肝</t>
    <phoneticPr fontId="1"/>
  </si>
  <si>
    <t>Hib</t>
    <phoneticPr fontId="1"/>
  </si>
  <si>
    <t>BCG</t>
    <phoneticPr fontId="1"/>
  </si>
  <si>
    <t>水痘</t>
    <rPh sb="0" eb="2">
      <t>スイトウ</t>
    </rPh>
    <phoneticPr fontId="1"/>
  </si>
  <si>
    <t>日脳
1・2期</t>
    <rPh sb="0" eb="2">
      <t>ニチノウ</t>
    </rPh>
    <rPh sb="6" eb="7">
      <t>キ</t>
    </rPh>
    <phoneticPr fontId="1"/>
  </si>
  <si>
    <t>生
（経口）</t>
    <rPh sb="0" eb="1">
      <t>ナマ</t>
    </rPh>
    <rPh sb="3" eb="5">
      <t>ケイコウ</t>
    </rPh>
    <phoneticPr fontId="1"/>
  </si>
  <si>
    <t>不活化</t>
    <rPh sb="0" eb="3">
      <t>フカツカ</t>
    </rPh>
    <phoneticPr fontId="1"/>
  </si>
  <si>
    <t>生</t>
    <rPh sb="0" eb="1">
      <t>ナマ</t>
    </rPh>
    <phoneticPr fontId="1"/>
  </si>
  <si>
    <t>1価
ﾛﾀﾘｯｸｽ</t>
    <rPh sb="1" eb="2">
      <t>カ</t>
    </rPh>
    <phoneticPr fontId="1"/>
  </si>
  <si>
    <t>5価
ﾛﾀﾃｯｸ</t>
    <rPh sb="1" eb="2">
      <t>カ</t>
    </rPh>
    <phoneticPr fontId="1"/>
  </si>
  <si>
    <t>ロタ</t>
    <phoneticPr fontId="1"/>
  </si>
  <si>
    <t>4混1期
2混（DT)2期</t>
    <rPh sb="1" eb="2">
      <t>コン</t>
    </rPh>
    <rPh sb="3" eb="4">
      <t>キ</t>
    </rPh>
    <rPh sb="6" eb="7">
      <t>コン</t>
    </rPh>
    <rPh sb="12" eb="13">
      <t>キ</t>
    </rPh>
    <phoneticPr fontId="1"/>
  </si>
  <si>
    <t>任意接種ができる年齢</t>
    <rPh sb="0" eb="2">
      <t>ニンイ</t>
    </rPh>
    <rPh sb="2" eb="4">
      <t>セッシュ</t>
    </rPh>
    <rPh sb="8" eb="10">
      <t>ネンレイ</t>
    </rPh>
    <phoneticPr fontId="1"/>
  </si>
  <si>
    <t>定期接種対象年齢</t>
    <rPh sb="0" eb="2">
      <t>テイキ</t>
    </rPh>
    <rPh sb="2" eb="4">
      <t>セッシュ</t>
    </rPh>
    <rPh sb="4" eb="6">
      <t>タイショウ</t>
    </rPh>
    <rPh sb="6" eb="8">
      <t>ネンレイ</t>
    </rPh>
    <phoneticPr fontId="1"/>
  </si>
  <si>
    <t>＆</t>
    <phoneticPr fontId="1"/>
  </si>
  <si>
    <t>お勧め接種時期</t>
    <rPh sb="1" eb="2">
      <t>スス</t>
    </rPh>
    <rPh sb="3" eb="5">
      <t>セッシュ</t>
    </rPh>
    <rPh sb="5" eb="7">
      <t>ジキ</t>
    </rPh>
    <phoneticPr fontId="1"/>
  </si>
  <si>
    <t>予診票交付時期（一斉郵送/手渡し）</t>
    <rPh sb="0" eb="3">
      <t>ヨシンヒョウ</t>
    </rPh>
    <rPh sb="3" eb="5">
      <t>コウフ</t>
    </rPh>
    <rPh sb="5" eb="7">
      <t>ジキ</t>
    </rPh>
    <rPh sb="8" eb="10">
      <t>イッセイ</t>
    </rPh>
    <rPh sb="10" eb="12">
      <t>ユウソウ</t>
    </rPh>
    <rPh sb="13" eb="15">
      <t>テワタ</t>
    </rPh>
    <phoneticPr fontId="1"/>
  </si>
  <si>
    <t>お勧めの同時接種</t>
    <rPh sb="1" eb="2">
      <t>スス</t>
    </rPh>
    <rPh sb="4" eb="6">
      <t>ドウジ</t>
    </rPh>
    <rPh sb="6" eb="8">
      <t>セッシュ</t>
    </rPh>
    <phoneticPr fontId="1"/>
  </si>
  <si>
    <t>MR　1期
MR　2期</t>
    <rPh sb="4" eb="5">
      <t>キ</t>
    </rPh>
    <rPh sb="10" eb="11">
      <t>キ</t>
    </rPh>
    <phoneticPr fontId="1"/>
  </si>
  <si>
    <t>～</t>
    <phoneticPr fontId="1"/>
  </si>
  <si>
    <t>【2か月】</t>
    <rPh sb="3" eb="4">
      <t>ゲツ</t>
    </rPh>
    <phoneticPr fontId="1"/>
  </si>
  <si>
    <t>➡</t>
    <phoneticPr fontId="1"/>
  </si>
  <si>
    <t>日本脳炎（追加）はお済ですか？</t>
    <rPh sb="0" eb="2">
      <t>ニホン</t>
    </rPh>
    <rPh sb="2" eb="4">
      <t>ノウエン</t>
    </rPh>
    <rPh sb="5" eb="7">
      <t>ツイカ</t>
    </rPh>
    <rPh sb="10" eb="11">
      <t>スミ</t>
    </rPh>
    <phoneticPr fontId="1"/>
  </si>
  <si>
    <t>※ロタ</t>
    <phoneticPr fontId="1"/>
  </si>
  <si>
    <t>※MR（1期）</t>
    <rPh sb="5" eb="6">
      <t>キ</t>
    </rPh>
    <phoneticPr fontId="1"/>
  </si>
  <si>
    <t>※水痘</t>
    <rPh sb="1" eb="3">
      <t>スイトウ</t>
    </rPh>
    <phoneticPr fontId="1"/>
  </si>
  <si>
    <t>：</t>
    <phoneticPr fontId="1"/>
  </si>
  <si>
    <t>※Hib・小児用肺炎球菌</t>
    <rPh sb="5" eb="8">
      <t>ショウニヨウ</t>
    </rPh>
    <rPh sb="8" eb="10">
      <t>ハイエン</t>
    </rPh>
    <rPh sb="10" eb="12">
      <t>キュウキン</t>
    </rPh>
    <phoneticPr fontId="1"/>
  </si>
  <si>
    <t>【 1歳 】</t>
    <rPh sb="3" eb="4">
      <t>サイ</t>
    </rPh>
    <phoneticPr fontId="1"/>
  </si>
  <si>
    <t>【 2歳 】</t>
    <rPh sb="3" eb="4">
      <t>サイ</t>
    </rPh>
    <phoneticPr fontId="1"/>
  </si>
  <si>
    <t>【 3歳 】</t>
    <rPh sb="3" eb="4">
      <t>サイ</t>
    </rPh>
    <phoneticPr fontId="1"/>
  </si>
  <si>
    <t>【 4歳 】</t>
    <rPh sb="3" eb="4">
      <t>サイ</t>
    </rPh>
    <phoneticPr fontId="1"/>
  </si>
  <si>
    <t>【 5歳 】</t>
    <rPh sb="3" eb="4">
      <t>サイ</t>
    </rPh>
    <phoneticPr fontId="1"/>
  </si>
  <si>
    <t>日本脳炎≪1期≫を受け始めましょう</t>
    <rPh sb="0" eb="2">
      <t>ニホン</t>
    </rPh>
    <rPh sb="2" eb="4">
      <t>ノウエン</t>
    </rPh>
    <rPh sb="6" eb="7">
      <t>キ</t>
    </rPh>
    <rPh sb="9" eb="10">
      <t>ウ</t>
    </rPh>
    <rPh sb="11" eb="12">
      <t>ハジ</t>
    </rPh>
    <phoneticPr fontId="1"/>
  </si>
  <si>
    <t>（1歳の誕生日前日）までに完了させましょう</t>
    <rPh sb="2" eb="3">
      <t>サイ</t>
    </rPh>
    <rPh sb="4" eb="7">
      <t>タンジョウビ</t>
    </rPh>
    <rPh sb="7" eb="9">
      <t>ゼンジツ</t>
    </rPh>
    <rPh sb="13" eb="15">
      <t>カンリョウ</t>
    </rPh>
    <phoneticPr fontId="1"/>
  </si>
  <si>
    <t>（2歳の誕生日前日）までに完了させましょう</t>
    <rPh sb="2" eb="3">
      <t>サイ</t>
    </rPh>
    <rPh sb="4" eb="7">
      <t>タンジョウビ</t>
    </rPh>
    <rPh sb="7" eb="9">
      <t>ゼンジツ</t>
    </rPh>
    <rPh sb="13" eb="15">
      <t>カンリョウ</t>
    </rPh>
    <phoneticPr fontId="1"/>
  </si>
  <si>
    <t>（3歳の誕生日前日）までに完了させましょう</t>
    <rPh sb="2" eb="3">
      <t>サイ</t>
    </rPh>
    <rPh sb="4" eb="7">
      <t>タンジョウビ</t>
    </rPh>
    <rPh sb="7" eb="9">
      <t>ゼンジツ</t>
    </rPh>
    <rPh sb="13" eb="15">
      <t>カンリョウ</t>
    </rPh>
    <phoneticPr fontId="1"/>
  </si>
  <si>
    <t>（5歳の誕生日前日）までに完了させましょう</t>
    <rPh sb="2" eb="3">
      <t>サイ</t>
    </rPh>
    <rPh sb="4" eb="7">
      <t>タンジョウビ</t>
    </rPh>
    <rPh sb="7" eb="9">
      <t>ゼンジツ</t>
    </rPh>
    <rPh sb="13" eb="15">
      <t>カンリョウ</t>
    </rPh>
    <phoneticPr fontId="1"/>
  </si>
  <si>
    <t>【 9歳 】</t>
    <rPh sb="3" eb="4">
      <t>サイ</t>
    </rPh>
    <phoneticPr fontId="1"/>
  </si>
  <si>
    <t>日本脳炎≪2期≫を受けましょう</t>
    <rPh sb="0" eb="2">
      <t>ニホン</t>
    </rPh>
    <rPh sb="2" eb="4">
      <t>ノウエン</t>
    </rPh>
    <rPh sb="6" eb="7">
      <t>キ</t>
    </rPh>
    <rPh sb="9" eb="10">
      <t>ウ</t>
    </rPh>
    <phoneticPr fontId="1"/>
  </si>
  <si>
    <t>【 11歳 】</t>
    <rPh sb="4" eb="5">
      <t>サイ</t>
    </rPh>
    <phoneticPr fontId="1"/>
  </si>
  <si>
    <t>（13歳の誕生日前日）までに完了させましょう</t>
    <rPh sb="3" eb="4">
      <t>サイ</t>
    </rPh>
    <rPh sb="5" eb="8">
      <t>タンジョウビ</t>
    </rPh>
    <rPh sb="8" eb="10">
      <t>ゼンジツ</t>
    </rPh>
    <rPh sb="14" eb="16">
      <t>カンリョウ</t>
    </rPh>
    <phoneticPr fontId="1"/>
  </si>
  <si>
    <t>【年長の学年】</t>
    <rPh sb="1" eb="3">
      <t>ネンチョウ</t>
    </rPh>
    <rPh sb="4" eb="6">
      <t>ガクネン</t>
    </rPh>
    <phoneticPr fontId="1"/>
  </si>
  <si>
    <t>MR≪2期≫を受けましょう</t>
    <rPh sb="4" eb="5">
      <t>キ</t>
    </rPh>
    <rPh sb="7" eb="8">
      <t>ウ</t>
    </rPh>
    <phoneticPr fontId="1"/>
  </si>
  <si>
    <t>MR≪1期≫・水痘を受けましょう</t>
    <rPh sb="4" eb="5">
      <t>キ</t>
    </rPh>
    <rPh sb="7" eb="9">
      <t>スイトウ</t>
    </rPh>
    <rPh sb="10" eb="11">
      <t>ウ</t>
    </rPh>
    <phoneticPr fontId="1"/>
  </si>
  <si>
    <t>追加接種（Hib・小児用肺炎球菌・4種混合）／水痘（2回目）はお済ですか？</t>
    <rPh sb="0" eb="2">
      <t>ツイカ</t>
    </rPh>
    <rPh sb="2" eb="4">
      <t>セッシュ</t>
    </rPh>
    <rPh sb="9" eb="12">
      <t>ショウニヨウ</t>
    </rPh>
    <rPh sb="12" eb="14">
      <t>ハイエン</t>
    </rPh>
    <rPh sb="14" eb="16">
      <t>キュウキン</t>
    </rPh>
    <rPh sb="18" eb="19">
      <t>シュ</t>
    </rPh>
    <rPh sb="19" eb="21">
      <t>コンゴウ</t>
    </rPh>
    <rPh sb="23" eb="25">
      <t>スイトウ</t>
    </rPh>
    <rPh sb="27" eb="29">
      <t>カイメ</t>
    </rPh>
    <rPh sb="32" eb="33">
      <t>スミ</t>
    </rPh>
    <phoneticPr fontId="1"/>
  </si>
  <si>
    <t>日本脳炎（追加）を受けましょう</t>
    <rPh sb="0" eb="2">
      <t>ニホン</t>
    </rPh>
    <rPh sb="2" eb="4">
      <t>ノウエン</t>
    </rPh>
    <rPh sb="5" eb="7">
      <t>ツイカ</t>
    </rPh>
    <rPh sb="9" eb="10">
      <t>ウ</t>
    </rPh>
    <phoneticPr fontId="1"/>
  </si>
  <si>
    <t>※日本脳炎≪1期≫</t>
    <rPh sb="1" eb="3">
      <t>ニホン</t>
    </rPh>
    <rPh sb="3" eb="5">
      <t>ノウエン</t>
    </rPh>
    <rPh sb="7" eb="8">
      <t>キ</t>
    </rPh>
    <phoneticPr fontId="1"/>
  </si>
  <si>
    <t>※日本脳炎≪2期≫・DT</t>
    <rPh sb="1" eb="3">
      <t>ニホン</t>
    </rPh>
    <rPh sb="3" eb="5">
      <t>ノウエン</t>
    </rPh>
    <rPh sb="7" eb="8">
      <t>キ</t>
    </rPh>
    <phoneticPr fontId="1"/>
  </si>
  <si>
    <t>：</t>
    <phoneticPr fontId="1"/>
  </si>
  <si>
    <t>（7歳6か月の前日）までに完了させましょう</t>
    <rPh sb="2" eb="3">
      <t>サイ</t>
    </rPh>
    <rPh sb="5" eb="6">
      <t>ゲツ</t>
    </rPh>
    <rPh sb="7" eb="9">
      <t>ゼンジツ</t>
    </rPh>
    <rPh sb="13" eb="15">
      <t>カンリョウ</t>
    </rPh>
    <phoneticPr fontId="1"/>
  </si>
  <si>
    <r>
      <t>　</t>
    </r>
    <r>
      <rPr>
        <b/>
        <sz val="14"/>
        <color rgb="FFFF0000"/>
        <rFont val="ＭＳ Ｐ明朝"/>
        <family val="1"/>
        <charset val="128"/>
      </rPr>
      <t>✿</t>
    </r>
    <r>
      <rPr>
        <b/>
        <sz val="14"/>
        <color rgb="FFFF0000"/>
        <rFont val="Yu Gothic"/>
        <family val="3"/>
        <charset val="128"/>
        <scheme val="minor"/>
      </rPr>
      <t>あなたのお子さんの場合は・・・</t>
    </r>
    <rPh sb="7" eb="8">
      <t>コ</t>
    </rPh>
    <rPh sb="11" eb="13">
      <t>バアイ</t>
    </rPh>
    <phoneticPr fontId="1"/>
  </si>
  <si>
    <t>※お子さんの生年月日：</t>
    <rPh sb="2" eb="3">
      <t>コ</t>
    </rPh>
    <rPh sb="6" eb="8">
      <t>セイネン</t>
    </rPh>
    <rPh sb="8" eb="10">
      <t>ガッピ</t>
    </rPh>
    <phoneticPr fontId="1"/>
  </si>
  <si>
    <t>お子さんの生年月日</t>
    <rPh sb="1" eb="2">
      <t>コ</t>
    </rPh>
    <rPh sb="5" eb="7">
      <t>セイネン</t>
    </rPh>
    <rPh sb="7" eb="9">
      <t>ガッピ</t>
    </rPh>
    <phoneticPr fontId="1"/>
  </si>
  <si>
    <t>を基準に算出しています。</t>
    <rPh sb="1" eb="3">
      <t>キジュン</t>
    </rPh>
    <rPh sb="4" eb="6">
      <t>サンシュツ</t>
    </rPh>
    <phoneticPr fontId="1"/>
  </si>
  <si>
    <t>※B型肝炎・BCG</t>
    <rPh sb="2" eb="3">
      <t>ガタ</t>
    </rPh>
    <rPh sb="3" eb="5">
      <t>カンエン</t>
    </rPh>
    <phoneticPr fontId="1"/>
  </si>
  <si>
    <t>性別</t>
    <rPh sb="0" eb="2">
      <t>セイベツ</t>
    </rPh>
    <phoneticPr fontId="1"/>
  </si>
  <si>
    <t>【小6・中1】</t>
    <rPh sb="1" eb="2">
      <t>ショウ</t>
    </rPh>
    <rPh sb="4" eb="5">
      <t>チュウ</t>
    </rPh>
    <phoneticPr fontId="1"/>
  </si>
  <si>
    <t>➡</t>
    <phoneticPr fontId="1"/>
  </si>
  <si>
    <r>
      <t>DT≪2種混合2期≫を受けましょう　　</t>
    </r>
    <r>
      <rPr>
        <sz val="11"/>
        <color theme="1"/>
        <rFont val="Yu Gothic"/>
        <family val="3"/>
        <charset val="128"/>
        <scheme val="minor"/>
      </rPr>
      <t>日本脳炎≪2期≫はお済ですか？</t>
    </r>
    <rPh sb="4" eb="5">
      <t>シュ</t>
    </rPh>
    <rPh sb="5" eb="7">
      <t>コンゴウ</t>
    </rPh>
    <rPh sb="8" eb="9">
      <t>キ</t>
    </rPh>
    <rPh sb="11" eb="12">
      <t>ウ</t>
    </rPh>
    <phoneticPr fontId="1"/>
  </si>
  <si>
    <t>上記スケジュール：令和5年4月時点</t>
    <rPh sb="0" eb="2">
      <t>ジョウキ</t>
    </rPh>
    <rPh sb="9" eb="11">
      <t>レイワ</t>
    </rPh>
    <rPh sb="12" eb="13">
      <t>ネン</t>
    </rPh>
    <rPh sb="14" eb="15">
      <t>ガツ</t>
    </rPh>
    <rPh sb="15" eb="17">
      <t>ジテン</t>
    </rPh>
    <phoneticPr fontId="1"/>
  </si>
  <si>
    <t>子宮頸がん
（HPV）</t>
    <rPh sb="0" eb="2">
      <t>シキュウ</t>
    </rPh>
    <rPh sb="2" eb="3">
      <t>ケイ</t>
    </rPh>
    <phoneticPr fontId="1"/>
  </si>
  <si>
    <t>B型肝炎・ロタ・Hib・小児用肺炎球菌・4種混合を受け始めましょう</t>
    <rPh sb="1" eb="2">
      <t>ガタ</t>
    </rPh>
    <rPh sb="2" eb="4">
      <t>カンエン</t>
    </rPh>
    <rPh sb="12" eb="15">
      <t>ショウニヨウ</t>
    </rPh>
    <rPh sb="15" eb="17">
      <t>ハイエン</t>
    </rPh>
    <rPh sb="17" eb="19">
      <t>キュウキン</t>
    </rPh>
    <rPh sb="21" eb="22">
      <t>シュ</t>
    </rPh>
    <rPh sb="22" eb="24">
      <t>コンゴウ</t>
    </rPh>
    <rPh sb="25" eb="26">
      <t>ウ</t>
    </rPh>
    <rPh sb="27" eb="28">
      <t>ハジ</t>
    </rPh>
    <phoneticPr fontId="1"/>
  </si>
  <si>
    <t>※令和5年4月から、4種混合は生後2か月から接種できるようになりました。</t>
    <rPh sb="1" eb="3">
      <t>レイワ</t>
    </rPh>
    <rPh sb="4" eb="5">
      <t>ネン</t>
    </rPh>
    <rPh sb="6" eb="7">
      <t>ガツ</t>
    </rPh>
    <rPh sb="11" eb="12">
      <t>シュ</t>
    </rPh>
    <rPh sb="12" eb="14">
      <t>コンゴウ</t>
    </rPh>
    <rPh sb="15" eb="17">
      <t>セイゴ</t>
    </rPh>
    <rPh sb="19" eb="20">
      <t>ゲツ</t>
    </rPh>
    <rPh sb="22" eb="24">
      <t>セッシュ</t>
    </rPh>
    <phoneticPr fontId="1"/>
  </si>
  <si>
    <t>小児用肺球</t>
    <rPh sb="0" eb="3">
      <t>ショウニヨウ</t>
    </rPh>
    <rPh sb="3" eb="5">
      <t>ハイキュウ</t>
    </rPh>
    <phoneticPr fontId="1"/>
  </si>
  <si>
    <t>※HPVワクチン</t>
    <phoneticPr fontId="1"/>
  </si>
  <si>
    <t>HPVワクチンを受けましょう（定期接種は男性は対象外です）</t>
    <rPh sb="8" eb="9">
      <t>ウ</t>
    </rPh>
    <rPh sb="15" eb="19">
      <t>テイキセッシュ</t>
    </rPh>
    <rPh sb="20" eb="22">
      <t>ダンセイ</t>
    </rPh>
    <rPh sb="23" eb="26">
      <t>タイショウガイ</t>
    </rPh>
    <phoneticPr fontId="1"/>
  </si>
  <si>
    <t>作成：松伏町保健センター</t>
    <rPh sb="0" eb="2">
      <t>サクセイ</t>
    </rPh>
    <rPh sb="3" eb="6">
      <t>マツブシマチ</t>
    </rPh>
    <rPh sb="6" eb="8">
      <t>ホケン</t>
    </rPh>
    <phoneticPr fontId="1"/>
  </si>
  <si>
    <t>こどもの定期予防接種　　　接種スケジュール一覧（標準的接種期間）</t>
    <rPh sb="4" eb="6">
      <t>テイキ</t>
    </rPh>
    <rPh sb="6" eb="8">
      <t>ヨボウ</t>
    </rPh>
    <rPh sb="8" eb="10">
      <t>セッシュ</t>
    </rPh>
    <rPh sb="13" eb="15">
      <t>セッシュ</t>
    </rPh>
    <rPh sb="21" eb="23">
      <t>イチラン</t>
    </rPh>
    <rPh sb="24" eb="27">
      <t>ヒョウジュンテキ</t>
    </rPh>
    <rPh sb="27" eb="29">
      <t>セッシュ</t>
    </rPh>
    <rPh sb="29" eb="31">
      <t>キカン</t>
    </rPh>
    <phoneticPr fontId="1"/>
  </si>
  <si>
    <r>
      <t>★使い方★
　右側に生年月日・性別を入力します
　　（性別が関連するものがあるため必ず性別も入力してください）。
　このデータ自体はA3サイズです。
　　</t>
    </r>
    <r>
      <rPr>
        <b/>
        <sz val="20"/>
        <color rgb="FFFFFF00"/>
        <rFont val="Yu Gothic"/>
        <family val="3"/>
        <charset val="128"/>
        <scheme val="minor"/>
      </rPr>
      <t>印刷時は好みのサイズに拡大縮小して印刷してください</t>
    </r>
    <r>
      <rPr>
        <b/>
        <sz val="20"/>
        <color theme="0"/>
        <rFont val="Yu Gothic"/>
        <family val="3"/>
        <charset val="128"/>
        <scheme val="minor"/>
      </rPr>
      <t>。</t>
    </r>
    <rPh sb="1" eb="2">
      <t>ツカ</t>
    </rPh>
    <rPh sb="3" eb="4">
      <t>カタ</t>
    </rPh>
    <rPh sb="7" eb="9">
      <t>ミギガワ</t>
    </rPh>
    <rPh sb="10" eb="12">
      <t>セイネン</t>
    </rPh>
    <rPh sb="12" eb="14">
      <t>ガッピ</t>
    </rPh>
    <rPh sb="15" eb="17">
      <t>セイベツ</t>
    </rPh>
    <rPh sb="18" eb="20">
      <t>ニュウリョク</t>
    </rPh>
    <rPh sb="27" eb="29">
      <t>セイベツ</t>
    </rPh>
    <rPh sb="30" eb="32">
      <t>カンレン</t>
    </rPh>
    <rPh sb="41" eb="42">
      <t>カナラ</t>
    </rPh>
    <rPh sb="43" eb="45">
      <t>セイベツ</t>
    </rPh>
    <rPh sb="46" eb="48">
      <t>ニュウリョク</t>
    </rPh>
    <rPh sb="63" eb="65">
      <t>ジタイ</t>
    </rPh>
    <rPh sb="77" eb="79">
      <t>インサツ</t>
    </rPh>
    <rPh sb="79" eb="80">
      <t>ジ</t>
    </rPh>
    <rPh sb="81" eb="82">
      <t>コノ</t>
    </rPh>
    <rPh sb="88" eb="90">
      <t>カクダイ</t>
    </rPh>
    <rPh sb="90" eb="92">
      <t>シュクショウ</t>
    </rPh>
    <rPh sb="94" eb="96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</si>
</sst>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20"/>
      <color rgb="FFFFFF00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4"/>
      <color rgb="FFFF0000"/>
      <name val="ＭＳ Ｐ明朝"/>
      <family val="1"/>
      <charset val="128"/>
    </font>
    <font>
      <b/>
      <sz val="20"/>
      <color theme="0"/>
      <name val="Yu Gothic"/>
      <family val="3"/>
      <charset val="128"/>
      <scheme val="minor"/>
    </font>
    <font>
      <b/>
      <sz val="22"/>
      <color theme="0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b/>
      <sz val="14"/>
      <color rgb="FF0070C0"/>
      <name val="Yu Gothic"/>
      <family val="3"/>
      <charset val="128"/>
      <scheme val="minor"/>
    </font>
    <font>
      <b/>
      <sz val="28"/>
      <color rgb="FFFFFF00"/>
      <name val="Yu Gothic"/>
      <family val="3"/>
      <charset val="128"/>
      <scheme val="minor"/>
    </font>
    <font>
      <b/>
      <sz val="48"/>
      <color rgb="FFFFFF00"/>
      <name val="Yu Gothic"/>
      <family val="3"/>
      <charset val="128"/>
      <scheme val="minor"/>
    </font>
    <font>
      <b/>
      <sz val="12"/>
      <color rgb="FF0070C0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rgb="FFFF0000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darkUp">
        <fgColor theme="7" tint="0.59996337778862885"/>
        <bgColor indexed="65"/>
      </patternFill>
    </fill>
    <fill>
      <patternFill patternType="darkUp">
        <fgColor theme="7" tint="0.5999633777886288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1" tint="0.499984740745262"/>
      </right>
      <top style="thin">
        <color auto="1"/>
      </top>
      <bottom style="thin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 style="thin">
        <color auto="1"/>
      </top>
      <bottom style="thin">
        <color auto="1"/>
      </bottom>
      <diagonal/>
    </border>
    <border>
      <left style="dotted">
        <color theme="1" tint="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theme="1" tint="0.499984740745262"/>
      </right>
      <top/>
      <bottom style="thin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thin">
        <color auto="1"/>
      </bottom>
      <diagonal/>
    </border>
    <border>
      <left style="dotted">
        <color theme="1" tint="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theme="1" tint="0.499984740745262"/>
      </right>
      <top style="thin">
        <color auto="1"/>
      </top>
      <bottom style="dashed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 style="thin">
        <color auto="1"/>
      </top>
      <bottom style="dashed">
        <color auto="1"/>
      </bottom>
      <diagonal/>
    </border>
    <border>
      <left style="dotted">
        <color theme="1" tint="0.499984740745262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 tint="0.499984740745262"/>
      </left>
      <right/>
      <top style="thin">
        <color auto="1"/>
      </top>
      <bottom style="thin">
        <color auto="1"/>
      </bottom>
      <diagonal/>
    </border>
    <border>
      <left/>
      <right style="dotted">
        <color theme="1" tint="0.499984740745262"/>
      </right>
      <top style="thin">
        <color auto="1"/>
      </top>
      <bottom style="thin">
        <color auto="1"/>
      </bottom>
      <diagonal/>
    </border>
    <border>
      <left style="dotted">
        <color theme="1" tint="0.499984740745262"/>
      </left>
      <right/>
      <top style="thin">
        <color auto="1"/>
      </top>
      <bottom style="dashed">
        <color auto="1"/>
      </bottom>
      <diagonal/>
    </border>
    <border>
      <left style="dotted">
        <color theme="1" tint="0.499984740745262"/>
      </left>
      <right/>
      <top/>
      <bottom style="thin">
        <color auto="1"/>
      </bottom>
      <diagonal/>
    </border>
    <border>
      <left/>
      <right style="dotted">
        <color theme="1" tint="0.499984740745262"/>
      </right>
      <top style="thin">
        <color auto="1"/>
      </top>
      <bottom style="dashed">
        <color auto="1"/>
      </bottom>
      <diagonal/>
    </border>
    <border>
      <left/>
      <right style="dotted">
        <color theme="1" tint="0.499984740745262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slantDashDot">
        <color rgb="FFFFC000"/>
      </left>
      <right/>
      <top style="slantDashDot">
        <color rgb="FFFFC000"/>
      </top>
      <bottom/>
      <diagonal/>
    </border>
    <border>
      <left/>
      <right/>
      <top style="slantDashDot">
        <color rgb="FFFFC000"/>
      </top>
      <bottom/>
      <diagonal/>
    </border>
    <border>
      <left/>
      <right style="slantDashDot">
        <color rgb="FFFFC000"/>
      </right>
      <top style="slantDashDot">
        <color rgb="FFFFC000"/>
      </top>
      <bottom/>
      <diagonal/>
    </border>
    <border>
      <left style="slantDashDot">
        <color rgb="FFFFC000"/>
      </left>
      <right/>
      <top/>
      <bottom/>
      <diagonal/>
    </border>
    <border>
      <left/>
      <right style="slantDashDot">
        <color rgb="FFFFC000"/>
      </right>
      <top/>
      <bottom/>
      <diagonal/>
    </border>
    <border>
      <left style="slantDashDot">
        <color rgb="FFFFC000"/>
      </left>
      <right/>
      <top/>
      <bottom style="slantDashDot">
        <color rgb="FFFFC000"/>
      </bottom>
      <diagonal/>
    </border>
    <border>
      <left/>
      <right/>
      <top/>
      <bottom style="slantDashDot">
        <color rgb="FFFFC000"/>
      </bottom>
      <diagonal/>
    </border>
    <border>
      <left/>
      <right style="slantDashDot">
        <color rgb="FFFFC000"/>
      </right>
      <top/>
      <bottom style="slantDashDot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>
      <alignment vertical="center"/>
    </xf>
  </cellStyleXfs>
  <cellXfs count="142">
    <xf numFmtId="0" fontId="0" fillId="0" borderId="0" xfId="0"/>
    <xf numFmtId="0" fontId="23" fillId="8" borderId="0" xfId="0" applyFont="1" applyFill="1" applyAlignment="1" applyProtection="1"/>
    <xf numFmtId="0" fontId="23" fillId="8" borderId="0" xfId="0" applyFont="1" applyFill="1" applyAlignment="1" applyProtection="1">
      <alignment vertical="center"/>
    </xf>
    <xf numFmtId="0" fontId="21" fillId="8" borderId="0" xfId="0" applyFont="1" applyFill="1" applyAlignment="1" applyProtection="1">
      <alignment vertical="center"/>
    </xf>
    <xf numFmtId="0" fontId="20" fillId="8" borderId="0" xfId="0" applyFont="1" applyFill="1" applyAlignment="1" applyProtection="1">
      <alignment horizontal="left" vertical="center" wrapText="1"/>
    </xf>
    <xf numFmtId="176" fontId="24" fillId="8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2" fillId="3" borderId="2" xfId="0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3" borderId="22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23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177" fontId="25" fillId="9" borderId="31" xfId="0" applyNumberFormat="1" applyFont="1" applyFill="1" applyBorder="1" applyAlignment="1" applyProtection="1">
      <alignment vertical="center"/>
    </xf>
    <xf numFmtId="0" fontId="9" fillId="9" borderId="31" xfId="0" applyFont="1" applyFill="1" applyBorder="1" applyAlignment="1" applyProtection="1">
      <alignment vertical="center"/>
    </xf>
    <xf numFmtId="176" fontId="22" fillId="9" borderId="31" xfId="0" applyNumberFormat="1" applyFont="1" applyFill="1" applyBorder="1" applyAlignment="1" applyProtection="1">
      <alignment vertical="center"/>
    </xf>
    <xf numFmtId="0" fontId="17" fillId="9" borderId="3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24" fillId="8" borderId="38" xfId="0" applyFont="1" applyFill="1" applyBorder="1" applyAlignment="1" applyProtection="1">
      <alignment horizontal="center" vertical="center"/>
      <protection locked="0"/>
    </xf>
    <xf numFmtId="0" fontId="5" fillId="11" borderId="17" xfId="0" applyFont="1" applyFill="1" applyBorder="1" applyAlignment="1" applyProtection="1">
      <alignment horizontal="center"/>
    </xf>
    <xf numFmtId="0" fontId="4" fillId="11" borderId="7" xfId="0" applyFont="1" applyFill="1" applyBorder="1" applyAlignment="1" applyProtection="1">
      <alignment horizontal="left"/>
    </xf>
    <xf numFmtId="0" fontId="4" fillId="11" borderId="8" xfId="0" applyFont="1" applyFill="1" applyBorder="1" applyAlignment="1" applyProtection="1">
      <alignment horizontal="left"/>
    </xf>
    <xf numFmtId="0" fontId="4" fillId="11" borderId="9" xfId="0" applyFont="1" applyFill="1" applyBorder="1" applyAlignment="1" applyProtection="1">
      <alignment horizontal="left"/>
    </xf>
    <xf numFmtId="0" fontId="4" fillId="11" borderId="2" xfId="0" applyFont="1" applyFill="1" applyBorder="1" applyAlignment="1" applyProtection="1">
      <alignment horizontal="left"/>
    </xf>
    <xf numFmtId="0" fontId="4" fillId="11" borderId="4" xfId="0" applyFont="1" applyFill="1" applyBorder="1" applyAlignment="1" applyProtection="1">
      <alignment horizontal="left"/>
    </xf>
    <xf numFmtId="0" fontId="5" fillId="11" borderId="17" xfId="0" applyFont="1" applyFill="1" applyBorder="1" applyAlignment="1" applyProtection="1">
      <alignment horizontal="center" vertical="center"/>
    </xf>
    <xf numFmtId="0" fontId="5" fillId="11" borderId="17" xfId="0" applyFont="1" applyFill="1" applyBorder="1" applyAlignment="1" applyProtection="1">
      <alignment horizontal="center" vertical="center" wrapText="1"/>
    </xf>
    <xf numFmtId="0" fontId="5" fillId="11" borderId="16" xfId="0" applyFont="1" applyFill="1" applyBorder="1" applyAlignment="1" applyProtection="1">
      <alignment horizontal="center" vertical="center" wrapText="1"/>
    </xf>
    <xf numFmtId="0" fontId="5" fillId="11" borderId="14" xfId="0" applyFont="1" applyFill="1" applyBorder="1" applyAlignment="1" applyProtection="1">
      <alignment horizontal="center" vertical="center" wrapText="1"/>
    </xf>
    <xf numFmtId="0" fontId="2" fillId="11" borderId="10" xfId="0" applyFont="1" applyFill="1" applyBorder="1" applyAlignment="1" applyProtection="1">
      <alignment vertical="center"/>
    </xf>
    <xf numFmtId="0" fontId="2" fillId="11" borderId="20" xfId="0" applyFont="1" applyFill="1" applyBorder="1" applyAlignment="1" applyProtection="1">
      <alignment vertical="center"/>
    </xf>
    <xf numFmtId="0" fontId="2" fillId="11" borderId="7" xfId="0" applyFont="1" applyFill="1" applyBorder="1" applyAlignment="1" applyProtection="1">
      <alignment vertical="center"/>
    </xf>
    <xf numFmtId="0" fontId="2" fillId="11" borderId="21" xfId="0" applyFont="1" applyFill="1" applyBorder="1" applyAlignment="1" applyProtection="1">
      <alignment vertical="center"/>
    </xf>
    <xf numFmtId="0" fontId="2" fillId="11" borderId="2" xfId="0" applyFont="1" applyFill="1" applyBorder="1" applyAlignment="1" applyProtection="1">
      <alignment vertical="center"/>
    </xf>
    <xf numFmtId="0" fontId="2" fillId="11" borderId="18" xfId="0" applyFont="1" applyFill="1" applyBorder="1" applyAlignment="1" applyProtection="1">
      <alignment vertical="center"/>
    </xf>
    <xf numFmtId="0" fontId="2" fillId="11" borderId="19" xfId="0" applyFont="1" applyFill="1" applyBorder="1" applyAlignment="1" applyProtection="1">
      <alignment vertical="center"/>
    </xf>
    <xf numFmtId="0" fontId="2" fillId="11" borderId="11" xfId="0" applyFont="1" applyFill="1" applyBorder="1" applyAlignment="1" applyProtection="1">
      <alignment vertical="center"/>
    </xf>
    <xf numFmtId="0" fontId="2" fillId="11" borderId="12" xfId="0" applyFont="1" applyFill="1" applyBorder="1" applyAlignment="1" applyProtection="1">
      <alignment vertical="center"/>
    </xf>
    <xf numFmtId="0" fontId="2" fillId="11" borderId="5" xfId="0" applyFont="1" applyFill="1" applyBorder="1" applyAlignment="1" applyProtection="1">
      <alignment vertical="center"/>
    </xf>
    <xf numFmtId="0" fontId="2" fillId="11" borderId="8" xfId="0" applyFont="1" applyFill="1" applyBorder="1" applyAlignment="1" applyProtection="1">
      <alignment vertical="center"/>
    </xf>
    <xf numFmtId="0" fontId="2" fillId="11" borderId="9" xfId="0" applyFont="1" applyFill="1" applyBorder="1" applyAlignment="1" applyProtection="1">
      <alignment vertical="center"/>
    </xf>
    <xf numFmtId="0" fontId="2" fillId="11" borderId="6" xfId="0" applyFont="1" applyFill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</xf>
    <xf numFmtId="0" fontId="2" fillId="11" borderId="4" xfId="0" applyFont="1" applyFill="1" applyBorder="1" applyAlignment="1" applyProtection="1">
      <alignment vertical="center"/>
    </xf>
    <xf numFmtId="0" fontId="2" fillId="11" borderId="3" xfId="0" applyFont="1" applyFill="1" applyBorder="1" applyAlignment="1" applyProtection="1">
      <alignment vertical="center"/>
    </xf>
    <xf numFmtId="0" fontId="2" fillId="11" borderId="0" xfId="0" applyFont="1" applyFill="1" applyAlignment="1" applyProtection="1">
      <alignment vertical="center"/>
    </xf>
    <xf numFmtId="0" fontId="3" fillId="11" borderId="0" xfId="0" applyFont="1" applyFill="1" applyAlignment="1" applyProtection="1">
      <alignment vertical="center"/>
    </xf>
    <xf numFmtId="0" fontId="6" fillId="11" borderId="0" xfId="0" applyFont="1" applyFill="1" applyAlignment="1" applyProtection="1">
      <alignment vertical="center"/>
    </xf>
    <xf numFmtId="0" fontId="14" fillId="11" borderId="0" xfId="0" applyFont="1" applyFill="1" applyBorder="1" applyAlignment="1" applyProtection="1">
      <alignment vertical="center"/>
    </xf>
    <xf numFmtId="0" fontId="5" fillId="11" borderId="0" xfId="0" applyFont="1" applyFill="1" applyAlignment="1" applyProtection="1">
      <alignment vertical="center"/>
    </xf>
    <xf numFmtId="0" fontId="5" fillId="11" borderId="0" xfId="0" applyFont="1" applyFill="1" applyAlignment="1" applyProtection="1">
      <alignment horizontal="center" vertical="center"/>
    </xf>
    <xf numFmtId="0" fontId="17" fillId="11" borderId="31" xfId="0" applyFont="1" applyFill="1" applyBorder="1" applyAlignment="1" applyProtection="1">
      <alignment vertical="center"/>
    </xf>
    <xf numFmtId="0" fontId="6" fillId="11" borderId="0" xfId="0" applyFont="1" applyFill="1" applyBorder="1" applyAlignment="1" applyProtection="1">
      <alignment vertical="center"/>
    </xf>
    <xf numFmtId="0" fontId="5" fillId="11" borderId="0" xfId="0" applyFont="1" applyFill="1" applyBorder="1" applyAlignment="1" applyProtection="1">
      <alignment vertical="center"/>
    </xf>
    <xf numFmtId="0" fontId="5" fillId="11" borderId="0" xfId="0" applyFont="1" applyFill="1" applyBorder="1" applyAlignment="1" applyProtection="1">
      <alignment horizontal="left" vertical="center"/>
    </xf>
    <xf numFmtId="0" fontId="8" fillId="11" borderId="36" xfId="0" applyFont="1" applyFill="1" applyBorder="1" applyAlignment="1" applyProtection="1">
      <alignment vertical="center"/>
    </xf>
    <xf numFmtId="0" fontId="5" fillId="11" borderId="0" xfId="0" applyFont="1" applyFill="1" applyBorder="1" applyAlignment="1" applyProtection="1">
      <alignment horizontal="center" vertical="center"/>
    </xf>
    <xf numFmtId="176" fontId="5" fillId="11" borderId="0" xfId="0" applyNumberFormat="1" applyFont="1" applyFill="1" applyBorder="1" applyAlignment="1" applyProtection="1">
      <alignment vertical="center"/>
    </xf>
    <xf numFmtId="0" fontId="6" fillId="11" borderId="0" xfId="0" applyFont="1" applyFill="1" applyBorder="1" applyAlignment="1" applyProtection="1">
      <alignment horizontal="center" vertical="center"/>
    </xf>
    <xf numFmtId="0" fontId="5" fillId="11" borderId="33" xfId="0" applyFont="1" applyFill="1" applyBorder="1" applyAlignment="1" applyProtection="1">
      <alignment vertical="center"/>
    </xf>
    <xf numFmtId="0" fontId="5" fillId="11" borderId="34" xfId="0" applyFont="1" applyFill="1" applyBorder="1" applyAlignment="1" applyProtection="1">
      <alignment vertical="center"/>
    </xf>
    <xf numFmtId="176" fontId="5" fillId="11" borderId="0" xfId="0" applyNumberFormat="1" applyFont="1" applyFill="1" applyBorder="1" applyAlignment="1" applyProtection="1">
      <alignment horizontal="left" vertical="center"/>
    </xf>
    <xf numFmtId="0" fontId="17" fillId="11" borderId="32" xfId="0" applyFont="1" applyFill="1" applyBorder="1" applyAlignment="1" applyProtection="1">
      <alignment vertical="center"/>
    </xf>
    <xf numFmtId="0" fontId="8" fillId="11" borderId="35" xfId="0" applyFont="1" applyFill="1" applyBorder="1" applyAlignment="1" applyProtection="1">
      <alignment vertical="center"/>
    </xf>
    <xf numFmtId="0" fontId="8" fillId="11" borderId="36" xfId="0" applyFont="1" applyFill="1" applyBorder="1" applyAlignment="1" applyProtection="1">
      <alignment horizontal="center" vertical="center"/>
    </xf>
    <xf numFmtId="0" fontId="8" fillId="11" borderId="37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176" fontId="12" fillId="11" borderId="0" xfId="0" applyNumberFormat="1" applyFont="1" applyFill="1" applyBorder="1" applyAlignment="1" applyProtection="1">
      <alignment horizontal="center" vertical="center" shrinkToFit="1"/>
    </xf>
    <xf numFmtId="176" fontId="5" fillId="3" borderId="0" xfId="0" applyNumberFormat="1" applyFont="1" applyFill="1" applyBorder="1" applyAlignment="1" applyProtection="1">
      <alignment horizontal="center" vertical="center" shrinkToFit="1"/>
    </xf>
    <xf numFmtId="0" fontId="17" fillId="0" borderId="30" xfId="0" applyFont="1" applyBorder="1" applyAlignment="1" applyProtection="1">
      <alignment horizontal="left" vertical="center"/>
    </xf>
    <xf numFmtId="0" fontId="17" fillId="0" borderId="31" xfId="0" applyFont="1" applyBorder="1" applyAlignment="1" applyProtection="1">
      <alignment horizontal="left" vertical="center"/>
    </xf>
    <xf numFmtId="0" fontId="25" fillId="9" borderId="31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center" vertical="center"/>
    </xf>
    <xf numFmtId="176" fontId="6" fillId="3" borderId="0" xfId="0" applyNumberFormat="1" applyFont="1" applyFill="1" applyBorder="1" applyAlignment="1" applyProtection="1">
      <alignment horizontal="center" vertical="center" shrinkToFit="1"/>
    </xf>
    <xf numFmtId="176" fontId="6" fillId="3" borderId="0" xfId="0" applyNumberFormat="1" applyFont="1" applyFill="1" applyBorder="1" applyAlignment="1" applyProtection="1">
      <alignment horizontal="center" vertical="center"/>
    </xf>
    <xf numFmtId="176" fontId="27" fillId="11" borderId="0" xfId="0" applyNumberFormat="1" applyFont="1" applyFill="1" applyBorder="1" applyAlignment="1" applyProtection="1">
      <alignment horizontal="center" vertical="center" shrinkToFit="1"/>
    </xf>
    <xf numFmtId="0" fontId="5" fillId="11" borderId="0" xfId="0" applyFont="1" applyFill="1" applyBorder="1" applyAlignment="1" applyProtection="1">
      <alignment horizontal="left" vertical="center"/>
    </xf>
    <xf numFmtId="0" fontId="23" fillId="8" borderId="0" xfId="0" applyFont="1" applyFill="1" applyAlignment="1" applyProtection="1">
      <alignment horizontal="center"/>
    </xf>
    <xf numFmtId="0" fontId="19" fillId="8" borderId="0" xfId="0" applyFont="1" applyFill="1" applyAlignment="1" applyProtection="1">
      <alignment horizontal="left" vertical="center" wrapText="1"/>
    </xf>
    <xf numFmtId="176" fontId="24" fillId="8" borderId="39" xfId="0" applyNumberFormat="1" applyFont="1" applyFill="1" applyBorder="1" applyAlignment="1" applyProtection="1">
      <alignment horizontal="center" vertical="center"/>
      <protection locked="0"/>
    </xf>
    <xf numFmtId="176" fontId="24" fillId="8" borderId="40" xfId="0" applyNumberFormat="1" applyFont="1" applyFill="1" applyBorder="1" applyAlignment="1" applyProtection="1">
      <alignment horizontal="center" vertical="center"/>
      <protection locked="0"/>
    </xf>
    <xf numFmtId="176" fontId="24" fillId="8" borderId="41" xfId="0" applyNumberFormat="1" applyFont="1" applyFill="1" applyBorder="1" applyAlignment="1" applyProtection="1">
      <alignment horizontal="center" vertical="center"/>
      <protection locked="0"/>
    </xf>
    <xf numFmtId="177" fontId="25" fillId="9" borderId="31" xfId="0" applyNumberFormat="1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horizontal="center" vertical="center" wrapText="1"/>
    </xf>
    <xf numFmtId="0" fontId="6" fillId="11" borderId="1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3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11" borderId="17" xfId="0" applyFont="1" applyFill="1" applyBorder="1" applyAlignment="1" applyProtection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/>
    </xf>
    <xf numFmtId="0" fontId="6" fillId="11" borderId="13" xfId="0" applyFont="1" applyFill="1" applyBorder="1" applyAlignment="1" applyProtection="1">
      <alignment horizontal="center" vertical="center"/>
    </xf>
    <xf numFmtId="0" fontId="3" fillId="11" borderId="1" xfId="0" applyFont="1" applyFill="1" applyBorder="1" applyAlignment="1" applyProtection="1">
      <alignment horizontal="center" vertical="center" wrapText="1"/>
    </xf>
    <xf numFmtId="0" fontId="5" fillId="11" borderId="13" xfId="0" applyFont="1" applyFill="1" applyBorder="1" applyAlignment="1" applyProtection="1">
      <alignment horizontal="center"/>
    </xf>
    <xf numFmtId="0" fontId="5" fillId="11" borderId="15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 vertical="center"/>
    </xf>
    <xf numFmtId="0" fontId="6" fillId="11" borderId="0" xfId="0" applyFont="1" applyFill="1" applyBorder="1" applyAlignment="1" applyProtection="1">
      <alignment horizontal="left" vertical="center"/>
    </xf>
    <xf numFmtId="176" fontId="5" fillId="11" borderId="0" xfId="0" applyNumberFormat="1" applyFont="1" applyFill="1" applyBorder="1" applyAlignment="1" applyProtection="1">
      <alignment horizontal="center" vertical="center" shrinkToFit="1"/>
    </xf>
    <xf numFmtId="0" fontId="5" fillId="11" borderId="0" xfId="0" applyFont="1" applyFill="1" applyBorder="1" applyAlignment="1" applyProtection="1">
      <alignment horizontal="center" vertical="center"/>
    </xf>
    <xf numFmtId="176" fontId="6" fillId="11" borderId="0" xfId="0" applyNumberFormat="1" applyFont="1" applyFill="1" applyBorder="1" applyAlignment="1" applyProtection="1">
      <alignment horizontal="center" vertical="center" shrinkToFit="1"/>
    </xf>
    <xf numFmtId="0" fontId="6" fillId="11" borderId="0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14" fillId="11" borderId="27" xfId="0" applyFont="1" applyFill="1" applyBorder="1" applyAlignment="1" applyProtection="1">
      <alignment horizontal="center" vertical="center" wrapText="1"/>
    </xf>
    <xf numFmtId="0" fontId="14" fillId="11" borderId="28" xfId="0" applyFont="1" applyFill="1" applyBorder="1" applyAlignment="1" applyProtection="1">
      <alignment horizontal="center" vertical="center" wrapText="1"/>
    </xf>
    <xf numFmtId="0" fontId="14" fillId="11" borderId="29" xfId="0" applyFont="1" applyFill="1" applyBorder="1" applyAlignment="1" applyProtection="1">
      <alignment horizontal="center" vertical="center" wrapText="1"/>
    </xf>
    <xf numFmtId="0" fontId="6" fillId="11" borderId="24" xfId="0" applyFont="1" applyFill="1" applyBorder="1" applyAlignment="1" applyProtection="1">
      <alignment horizontal="left" vertical="center"/>
    </xf>
    <xf numFmtId="0" fontId="10" fillId="11" borderId="25" xfId="0" applyFont="1" applyFill="1" applyBorder="1" applyAlignment="1" applyProtection="1">
      <alignment horizontal="center" vertical="center"/>
    </xf>
    <xf numFmtId="0" fontId="5" fillId="11" borderId="13" xfId="0" applyFont="1" applyFill="1" applyBorder="1" applyAlignment="1" applyProtection="1">
      <alignment horizontal="center" vertical="center"/>
    </xf>
    <xf numFmtId="0" fontId="5" fillId="11" borderId="15" xfId="0" applyFont="1" applyFill="1" applyBorder="1" applyAlignment="1" applyProtection="1">
      <alignment horizontal="center" vertical="center"/>
    </xf>
    <xf numFmtId="0" fontId="5" fillId="11" borderId="26" xfId="0" applyFont="1" applyFill="1" applyBorder="1" applyAlignment="1" applyProtection="1">
      <alignment horizontal="center" vertical="center"/>
    </xf>
    <xf numFmtId="0" fontId="6" fillId="11" borderId="24" xfId="0" applyFont="1" applyFill="1" applyBorder="1" applyAlignment="1" applyProtection="1">
      <alignment horizontal="center" vertical="center" wrapText="1"/>
    </xf>
    <xf numFmtId="0" fontId="4" fillId="11" borderId="21" xfId="0" applyFont="1" applyFill="1" applyBorder="1" applyAlignment="1" applyProtection="1">
      <alignment horizontal="left"/>
    </xf>
    <xf numFmtId="0" fontId="4" fillId="11" borderId="23" xfId="0" applyFont="1" applyFill="1" applyBorder="1" applyAlignment="1" applyProtection="1">
      <alignment horizontal="left"/>
    </xf>
    <xf numFmtId="0" fontId="11" fillId="11" borderId="25" xfId="0" applyFont="1" applyFill="1" applyBorder="1" applyAlignment="1" applyProtection="1">
      <alignment horizontal="center"/>
    </xf>
    <xf numFmtId="0" fontId="6" fillId="11" borderId="42" xfId="0" applyFont="1" applyFill="1" applyBorder="1" applyAlignment="1" applyProtection="1">
      <alignment horizontal="center" vertical="center" wrapText="1"/>
    </xf>
    <xf numFmtId="57" fontId="15" fillId="11" borderId="0" xfId="0" applyNumberFormat="1" applyFont="1" applyFill="1" applyBorder="1" applyAlignment="1" applyProtection="1">
      <alignment horizontal="center" vertical="center"/>
    </xf>
    <xf numFmtId="0" fontId="15" fillId="11" borderId="0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1C96C6ED-CCD4-43E4-A661-B6670C67C0D7}"/>
  </cellStyles>
  <dxfs count="0"/>
  <tableStyles count="0" defaultTableStyle="TableStyleMedium2" defaultPivotStyle="PivotStyleLight16"/>
  <colors>
    <mruColors>
      <color rgb="FFFFFF99"/>
      <color rgb="FFCC00FF"/>
      <color rgb="FFCCFFFF"/>
      <color rgb="FFCCFFCC"/>
      <color rgb="FF33CC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35351</xdr:colOff>
      <xdr:row>9</xdr:row>
      <xdr:rowOff>24849</xdr:rowOff>
    </xdr:from>
    <xdr:to>
      <xdr:col>16</xdr:col>
      <xdr:colOff>323351</xdr:colOff>
      <xdr:row>10</xdr:row>
      <xdr:rowOff>489924</xdr:rowOff>
    </xdr:to>
    <xdr:sp macro="" textlink="">
      <xdr:nvSpPr>
        <xdr:cNvPr id="152" name="四角形: 角を丸くする 151">
          <a:extLst>
            <a:ext uri="{FF2B5EF4-FFF2-40B4-BE49-F238E27FC236}">
              <a16:creationId xmlns:a16="http://schemas.microsoft.com/office/drawing/2014/main" id="{B9B4E23C-E7B9-4730-BC24-FCD7C671F44A}"/>
            </a:ext>
          </a:extLst>
        </xdr:cNvPr>
        <xdr:cNvSpPr/>
      </xdr:nvSpPr>
      <xdr:spPr>
        <a:xfrm>
          <a:off x="6164969" y="5033878"/>
          <a:ext cx="288000" cy="1002958"/>
        </a:xfrm>
        <a:prstGeom prst="roundRect">
          <a:avLst/>
        </a:prstGeom>
        <a:solidFill>
          <a:srgbClr val="33CCFF">
            <a:alpha val="50196"/>
          </a:srgbClr>
        </a:solidFill>
        <a:ln w="9525">
          <a:solidFill>
            <a:srgbClr val="0070C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16566</xdr:colOff>
      <xdr:row>10</xdr:row>
      <xdr:rowOff>289891</xdr:rowOff>
    </xdr:from>
    <xdr:to>
      <xdr:col>19</xdr:col>
      <xdr:colOff>307500</xdr:colOff>
      <xdr:row>10</xdr:row>
      <xdr:rowOff>289891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7FF6A9C3-F245-494E-AD01-131C1E86A15B}"/>
            </a:ext>
          </a:extLst>
        </xdr:cNvPr>
        <xdr:cNvCxnSpPr/>
      </xdr:nvCxnSpPr>
      <xdr:spPr>
        <a:xfrm flipV="1">
          <a:off x="6074466" y="3614116"/>
          <a:ext cx="1262484" cy="0"/>
        </a:xfrm>
        <a:prstGeom prst="straightConnector1">
          <a:avLst/>
        </a:prstGeom>
        <a:ln w="22225">
          <a:solidFill>
            <a:schemeClr val="accent2"/>
          </a:solidFill>
          <a:headEnd type="arrow" w="lg" len="med"/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106208</xdr:colOff>
      <xdr:row>9</xdr:row>
      <xdr:rowOff>273326</xdr:rowOff>
    </xdr:from>
    <xdr:to>
      <xdr:col>23</xdr:col>
      <xdr:colOff>26443</xdr:colOff>
      <xdr:row>9</xdr:row>
      <xdr:rowOff>273326</xdr:rowOff>
    </xdr:to>
    <xdr:cxnSp macro="">
      <xdr:nvCxnSpPr>
        <xdr:cNvPr id="107" name="直線矢印コネクタ 106">
          <a:extLst>
            <a:ext uri="{FF2B5EF4-FFF2-40B4-BE49-F238E27FC236}">
              <a16:creationId xmlns:a16="http://schemas.microsoft.com/office/drawing/2014/main" id="{B113BAD6-D7B7-4148-9697-5B29DB8CD1B8}"/>
            </a:ext>
          </a:extLst>
        </xdr:cNvPr>
        <xdr:cNvCxnSpPr/>
      </xdr:nvCxnSpPr>
      <xdr:spPr>
        <a:xfrm flipV="1">
          <a:off x="5910855" y="5282355"/>
          <a:ext cx="2520000" cy="0"/>
        </a:xfrm>
        <a:prstGeom prst="straightConnector1">
          <a:avLst/>
        </a:prstGeom>
        <a:ln w="22225">
          <a:solidFill>
            <a:schemeClr val="accent2"/>
          </a:solidFill>
          <a:headEnd type="arrow" w="lg" len="med"/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241300</xdr:colOff>
      <xdr:row>12</xdr:row>
      <xdr:rowOff>444500</xdr:rowOff>
    </xdr:from>
    <xdr:to>
      <xdr:col>14</xdr:col>
      <xdr:colOff>165100</xdr:colOff>
      <xdr:row>13</xdr:row>
      <xdr:rowOff>469900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FFAE8BF-0DD5-4E49-A308-4058EA325613}"/>
            </a:ext>
          </a:extLst>
        </xdr:cNvPr>
        <xdr:cNvSpPr txBox="1"/>
      </xdr:nvSpPr>
      <xdr:spPr>
        <a:xfrm>
          <a:off x="5003800" y="4854575"/>
          <a:ext cx="57150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24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14</xdr:col>
      <xdr:colOff>13597</xdr:colOff>
      <xdr:row>18</xdr:row>
      <xdr:rowOff>27218</xdr:rowOff>
    </xdr:from>
    <xdr:to>
      <xdr:col>19</xdr:col>
      <xdr:colOff>318675</xdr:colOff>
      <xdr:row>19</xdr:row>
      <xdr:rowOff>16332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A731D4A5-A647-4B03-BBBA-C5457CC0E830}"/>
            </a:ext>
          </a:extLst>
        </xdr:cNvPr>
        <xdr:cNvGrpSpPr/>
      </xdr:nvGrpSpPr>
      <xdr:grpSpPr>
        <a:xfrm>
          <a:off x="5497276" y="9429754"/>
          <a:ext cx="1937935" cy="234042"/>
          <a:chOff x="762001" y="9756322"/>
          <a:chExt cx="1937935" cy="234042"/>
        </a:xfrm>
      </xdr:grpSpPr>
      <xdr:cxnSp macro="">
        <xdr:nvCxnSpPr>
          <xdr:cNvPr id="83" name="直線矢印コネクタ 82">
            <a:extLst>
              <a:ext uri="{FF2B5EF4-FFF2-40B4-BE49-F238E27FC236}">
                <a16:creationId xmlns:a16="http://schemas.microsoft.com/office/drawing/2014/main" id="{0F2E5E24-0F78-4A47-9FE8-6B4F6BCE1971}"/>
              </a:ext>
            </a:extLst>
          </xdr:cNvPr>
          <xdr:cNvCxnSpPr/>
        </xdr:nvCxnSpPr>
        <xdr:spPr>
          <a:xfrm flipV="1">
            <a:off x="762001" y="9892392"/>
            <a:ext cx="1937935" cy="0"/>
          </a:xfrm>
          <a:prstGeom prst="straightConnector1">
            <a:avLst/>
          </a:prstGeom>
          <a:ln w="22225">
            <a:solidFill>
              <a:schemeClr val="accent2"/>
            </a:solidFill>
            <a:headEnd type="none" w="lg" len="med"/>
            <a:tailEnd type="arrow" w="lg" len="med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84" name="四角形: 角を丸くする 83">
            <a:extLst>
              <a:ext uri="{FF2B5EF4-FFF2-40B4-BE49-F238E27FC236}">
                <a16:creationId xmlns:a16="http://schemas.microsoft.com/office/drawing/2014/main" id="{20EFD5AF-3C34-48FE-B0E2-4E0BC4636FF4}"/>
              </a:ext>
            </a:extLst>
          </xdr:cNvPr>
          <xdr:cNvSpPr/>
        </xdr:nvSpPr>
        <xdr:spPr>
          <a:xfrm>
            <a:off x="1246413" y="9756322"/>
            <a:ext cx="1039587" cy="234042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>
              <a:latin typeface="Comic Sans MS" panose="030F0702030302020204" pitchFamily="66" charset="0"/>
            </a:endParaRPr>
          </a:p>
        </xdr:txBody>
      </xdr:sp>
    </xdr:grpSp>
    <xdr:clientData/>
  </xdr:twoCellAnchor>
  <xdr:twoCellAnchor>
    <xdr:from>
      <xdr:col>25</xdr:col>
      <xdr:colOff>277585</xdr:colOff>
      <xdr:row>17</xdr:row>
      <xdr:rowOff>58511</xdr:rowOff>
    </xdr:from>
    <xdr:to>
      <xdr:col>27</xdr:col>
      <xdr:colOff>204107</xdr:colOff>
      <xdr:row>19</xdr:row>
      <xdr:rowOff>93436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3FE35B96-2D72-46BB-B6C8-395721529F5B}"/>
            </a:ext>
          </a:extLst>
        </xdr:cNvPr>
        <xdr:cNvSpPr txBox="1"/>
      </xdr:nvSpPr>
      <xdr:spPr>
        <a:xfrm>
          <a:off x="9353549" y="9311368"/>
          <a:ext cx="579665" cy="429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〠</a:t>
          </a:r>
        </a:p>
      </xdr:txBody>
    </xdr:sp>
    <xdr:clientData/>
  </xdr:twoCellAnchor>
  <xdr:twoCellAnchor>
    <xdr:from>
      <xdr:col>22</xdr:col>
      <xdr:colOff>76839</xdr:colOff>
      <xdr:row>14</xdr:row>
      <xdr:rowOff>123265</xdr:rowOff>
    </xdr:from>
    <xdr:to>
      <xdr:col>23</xdr:col>
      <xdr:colOff>1808</xdr:colOff>
      <xdr:row>14</xdr:row>
      <xdr:rowOff>519265</xdr:rowOff>
    </xdr:to>
    <xdr:sp macro="" textlink="">
      <xdr:nvSpPr>
        <xdr:cNvPr id="102" name="四角形: 角を丸くする 101">
          <a:extLst>
            <a:ext uri="{FF2B5EF4-FFF2-40B4-BE49-F238E27FC236}">
              <a16:creationId xmlns:a16="http://schemas.microsoft.com/office/drawing/2014/main" id="{9C8BEE0C-8925-4E0A-9C2F-1D8F886F7CE8}"/>
            </a:ext>
          </a:extLst>
        </xdr:cNvPr>
        <xdr:cNvSpPr/>
      </xdr:nvSpPr>
      <xdr:spPr>
        <a:xfrm>
          <a:off x="8173089" y="7784086"/>
          <a:ext cx="251540" cy="396000"/>
        </a:xfrm>
        <a:prstGeom prst="roundRect">
          <a:avLst/>
        </a:prstGeom>
        <a:solidFill>
          <a:srgbClr val="33CCFF">
            <a:alpha val="50196"/>
          </a:srgbClr>
        </a:solidFill>
        <a:ln w="9525">
          <a:solidFill>
            <a:srgbClr val="0070C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11206</xdr:colOff>
      <xdr:row>11</xdr:row>
      <xdr:rowOff>112060</xdr:rowOff>
    </xdr:from>
    <xdr:to>
      <xdr:col>22</xdr:col>
      <xdr:colOff>297265</xdr:colOff>
      <xdr:row>11</xdr:row>
      <xdr:rowOff>508060</xdr:rowOff>
    </xdr:to>
    <xdr:sp macro="" textlink="">
      <xdr:nvSpPr>
        <xdr:cNvPr id="103" name="四角形: 角を丸くする 102">
          <a:extLst>
            <a:ext uri="{FF2B5EF4-FFF2-40B4-BE49-F238E27FC236}">
              <a16:creationId xmlns:a16="http://schemas.microsoft.com/office/drawing/2014/main" id="{1BEC199F-CB37-4D0B-935D-F25D648E056F}"/>
            </a:ext>
          </a:extLst>
        </xdr:cNvPr>
        <xdr:cNvSpPr/>
      </xdr:nvSpPr>
      <xdr:spPr>
        <a:xfrm>
          <a:off x="7440706" y="6196854"/>
          <a:ext cx="936000" cy="396000"/>
        </a:xfrm>
        <a:prstGeom prst="roundRect">
          <a:avLst/>
        </a:prstGeom>
        <a:solidFill>
          <a:srgbClr val="33CCFF">
            <a:alpha val="50196"/>
          </a:srgbClr>
        </a:solidFill>
        <a:ln w="9525">
          <a:solidFill>
            <a:srgbClr val="0070C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313764</xdr:colOff>
      <xdr:row>11</xdr:row>
      <xdr:rowOff>314739</xdr:rowOff>
    </xdr:from>
    <xdr:to>
      <xdr:col>26</xdr:col>
      <xdr:colOff>306969</xdr:colOff>
      <xdr:row>11</xdr:row>
      <xdr:rowOff>314739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D5DF45EB-F47D-4B53-89A0-91A27777AA1D}"/>
            </a:ext>
          </a:extLst>
        </xdr:cNvPr>
        <xdr:cNvCxnSpPr/>
      </xdr:nvCxnSpPr>
      <xdr:spPr>
        <a:xfrm flipV="1">
          <a:off x="7418293" y="6399533"/>
          <a:ext cx="2268000" cy="0"/>
        </a:xfrm>
        <a:prstGeom prst="straightConnector1">
          <a:avLst/>
        </a:prstGeom>
        <a:ln w="22225">
          <a:solidFill>
            <a:schemeClr val="accent2"/>
          </a:solidFill>
          <a:headEnd type="arrow" w="lg" len="med"/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33131</xdr:colOff>
      <xdr:row>13</xdr:row>
      <xdr:rowOff>24848</xdr:rowOff>
    </xdr:from>
    <xdr:to>
      <xdr:col>16</xdr:col>
      <xdr:colOff>274431</xdr:colOff>
      <xdr:row>14</xdr:row>
      <xdr:rowOff>522195</xdr:rowOff>
    </xdr:to>
    <xdr:sp macro="" textlink="">
      <xdr:nvSpPr>
        <xdr:cNvPr id="108" name="四角形: 角を丸くする 107">
          <a:extLst>
            <a:ext uri="{FF2B5EF4-FFF2-40B4-BE49-F238E27FC236}">
              <a16:creationId xmlns:a16="http://schemas.microsoft.com/office/drawing/2014/main" id="{61D863D8-30AD-49C1-93A6-93959AAA418D}"/>
            </a:ext>
          </a:extLst>
        </xdr:cNvPr>
        <xdr:cNvSpPr/>
      </xdr:nvSpPr>
      <xdr:spPr>
        <a:xfrm>
          <a:off x="6091031" y="4977848"/>
          <a:ext cx="241300" cy="1040272"/>
        </a:xfrm>
        <a:prstGeom prst="roundRect">
          <a:avLst/>
        </a:prstGeom>
        <a:solidFill>
          <a:srgbClr val="33CCFF">
            <a:alpha val="50196"/>
          </a:srgbClr>
        </a:solidFill>
        <a:ln w="9525">
          <a:solidFill>
            <a:srgbClr val="0070C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198781</xdr:colOff>
      <xdr:row>12</xdr:row>
      <xdr:rowOff>298174</xdr:rowOff>
    </xdr:from>
    <xdr:to>
      <xdr:col>11</xdr:col>
      <xdr:colOff>272737</xdr:colOff>
      <xdr:row>12</xdr:row>
      <xdr:rowOff>298174</xdr:rowOff>
    </xdr:to>
    <xdr:cxnSp macro="">
      <xdr:nvCxnSpPr>
        <xdr:cNvPr id="109" name="直線矢印コネクタ 108">
          <a:extLst>
            <a:ext uri="{FF2B5EF4-FFF2-40B4-BE49-F238E27FC236}">
              <a16:creationId xmlns:a16="http://schemas.microsoft.com/office/drawing/2014/main" id="{BECF10C0-BFDF-4267-97C0-DEDD22C04BE3}"/>
            </a:ext>
          </a:extLst>
        </xdr:cNvPr>
        <xdr:cNvCxnSpPr/>
      </xdr:nvCxnSpPr>
      <xdr:spPr>
        <a:xfrm flipV="1">
          <a:off x="3989731" y="4708249"/>
          <a:ext cx="721656" cy="0"/>
        </a:xfrm>
        <a:prstGeom prst="straightConnector1">
          <a:avLst/>
        </a:prstGeom>
        <a:ln w="22225">
          <a:solidFill>
            <a:schemeClr val="accent2"/>
          </a:solidFill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198779</xdr:colOff>
      <xdr:row>10</xdr:row>
      <xdr:rowOff>281611</xdr:rowOff>
    </xdr:from>
    <xdr:to>
      <xdr:col>10</xdr:col>
      <xdr:colOff>296493</xdr:colOff>
      <xdr:row>10</xdr:row>
      <xdr:rowOff>281611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79ECD65-876B-4FDF-99AE-60618F367BD8}"/>
            </a:ext>
          </a:extLst>
        </xdr:cNvPr>
        <xdr:cNvCxnSpPr/>
      </xdr:nvCxnSpPr>
      <xdr:spPr>
        <a:xfrm flipV="1">
          <a:off x="3069886" y="5792504"/>
          <a:ext cx="1404000" cy="0"/>
        </a:xfrm>
        <a:prstGeom prst="straightConnector1">
          <a:avLst/>
        </a:prstGeom>
        <a:ln w="22225">
          <a:solidFill>
            <a:schemeClr val="accent2"/>
          </a:solidFill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207063</xdr:colOff>
      <xdr:row>9</xdr:row>
      <xdr:rowOff>281609</xdr:rowOff>
    </xdr:from>
    <xdr:to>
      <xdr:col>10</xdr:col>
      <xdr:colOff>304777</xdr:colOff>
      <xdr:row>9</xdr:row>
      <xdr:rowOff>281609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3BC10C8D-6B69-43D7-ACB6-10CD6EAF150C}"/>
            </a:ext>
          </a:extLst>
        </xdr:cNvPr>
        <xdr:cNvCxnSpPr/>
      </xdr:nvCxnSpPr>
      <xdr:spPr>
        <a:xfrm flipV="1">
          <a:off x="3078170" y="5261823"/>
          <a:ext cx="1404000" cy="0"/>
        </a:xfrm>
        <a:prstGeom prst="straightConnector1">
          <a:avLst/>
        </a:prstGeom>
        <a:ln w="22225">
          <a:solidFill>
            <a:schemeClr val="accent2"/>
          </a:solidFill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198781</xdr:colOff>
      <xdr:row>6</xdr:row>
      <xdr:rowOff>256761</xdr:rowOff>
    </xdr:from>
    <xdr:to>
      <xdr:col>8</xdr:col>
      <xdr:colOff>20738</xdr:colOff>
      <xdr:row>6</xdr:row>
      <xdr:rowOff>256761</xdr:rowOff>
    </xdr:to>
    <xdr:cxnSp macro="">
      <xdr:nvCxnSpPr>
        <xdr:cNvPr id="113" name="直線矢印コネクタ 112">
          <a:extLst>
            <a:ext uri="{FF2B5EF4-FFF2-40B4-BE49-F238E27FC236}">
              <a16:creationId xmlns:a16="http://schemas.microsoft.com/office/drawing/2014/main" id="{A5B3D76E-A0BD-45D9-8712-84E45BCA1E85}"/>
            </a:ext>
          </a:extLst>
        </xdr:cNvPr>
        <xdr:cNvCxnSpPr/>
      </xdr:nvCxnSpPr>
      <xdr:spPr>
        <a:xfrm flipV="1">
          <a:off x="3018181" y="1409286"/>
          <a:ext cx="469657" cy="0"/>
        </a:xfrm>
        <a:prstGeom prst="straightConnector1">
          <a:avLst/>
        </a:prstGeom>
        <a:ln w="22225">
          <a:solidFill>
            <a:schemeClr val="accent2"/>
          </a:solidFill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16564</xdr:colOff>
      <xdr:row>6</xdr:row>
      <xdr:rowOff>256761</xdr:rowOff>
    </xdr:from>
    <xdr:to>
      <xdr:col>15</xdr:col>
      <xdr:colOff>272477</xdr:colOff>
      <xdr:row>6</xdr:row>
      <xdr:rowOff>256761</xdr:rowOff>
    </xdr:to>
    <xdr:cxnSp macro="">
      <xdr:nvCxnSpPr>
        <xdr:cNvPr id="114" name="直線矢印コネクタ 113">
          <a:extLst>
            <a:ext uri="{FF2B5EF4-FFF2-40B4-BE49-F238E27FC236}">
              <a16:creationId xmlns:a16="http://schemas.microsoft.com/office/drawing/2014/main" id="{8267CB8F-B372-45CB-9764-96FFC1B72DE0}"/>
            </a:ext>
          </a:extLst>
        </xdr:cNvPr>
        <xdr:cNvCxnSpPr/>
      </xdr:nvCxnSpPr>
      <xdr:spPr>
        <a:xfrm flipV="1">
          <a:off x="4455214" y="1409286"/>
          <a:ext cx="1551313" cy="0"/>
        </a:xfrm>
        <a:prstGeom prst="straightConnector1">
          <a:avLst/>
        </a:prstGeom>
        <a:ln w="22225">
          <a:solidFill>
            <a:schemeClr val="accent2"/>
          </a:solidFill>
          <a:headEnd type="arrow" w="lg" len="med"/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182214</xdr:colOff>
      <xdr:row>7</xdr:row>
      <xdr:rowOff>289891</xdr:rowOff>
    </xdr:from>
    <xdr:to>
      <xdr:col>8</xdr:col>
      <xdr:colOff>220171</xdr:colOff>
      <xdr:row>7</xdr:row>
      <xdr:rowOff>289891</xdr:rowOff>
    </xdr:to>
    <xdr:cxnSp macro="">
      <xdr:nvCxnSpPr>
        <xdr:cNvPr id="115" name="直線矢印コネクタ 114">
          <a:extLst>
            <a:ext uri="{FF2B5EF4-FFF2-40B4-BE49-F238E27FC236}">
              <a16:creationId xmlns:a16="http://schemas.microsoft.com/office/drawing/2014/main" id="{87CDBE46-925B-4EF8-96C3-6B076667F274}"/>
            </a:ext>
          </a:extLst>
        </xdr:cNvPr>
        <xdr:cNvCxnSpPr/>
      </xdr:nvCxnSpPr>
      <xdr:spPr>
        <a:xfrm flipV="1">
          <a:off x="3001614" y="1985341"/>
          <a:ext cx="685657" cy="0"/>
        </a:xfrm>
        <a:prstGeom prst="straightConnector1">
          <a:avLst/>
        </a:prstGeom>
        <a:ln w="22225">
          <a:solidFill>
            <a:schemeClr val="accent2"/>
          </a:solidFill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165650</xdr:colOff>
      <xdr:row>8</xdr:row>
      <xdr:rowOff>306457</xdr:rowOff>
    </xdr:from>
    <xdr:to>
      <xdr:col>10</xdr:col>
      <xdr:colOff>169563</xdr:colOff>
      <xdr:row>8</xdr:row>
      <xdr:rowOff>306457</xdr:rowOff>
    </xdr:to>
    <xdr:cxnSp macro="">
      <xdr:nvCxnSpPr>
        <xdr:cNvPr id="116" name="直線矢印コネクタ 115">
          <a:extLst>
            <a:ext uri="{FF2B5EF4-FFF2-40B4-BE49-F238E27FC236}">
              <a16:creationId xmlns:a16="http://schemas.microsoft.com/office/drawing/2014/main" id="{F47125AB-5EF0-4C2A-9599-3A70AF6C6150}"/>
            </a:ext>
          </a:extLst>
        </xdr:cNvPr>
        <xdr:cNvCxnSpPr/>
      </xdr:nvCxnSpPr>
      <xdr:spPr>
        <a:xfrm flipV="1">
          <a:off x="2985050" y="2544832"/>
          <a:ext cx="1299313" cy="0"/>
        </a:xfrm>
        <a:prstGeom prst="straightConnector1">
          <a:avLst/>
        </a:prstGeom>
        <a:ln w="22225">
          <a:solidFill>
            <a:schemeClr val="accent2"/>
          </a:solidFill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63500</xdr:colOff>
      <xdr:row>13</xdr:row>
      <xdr:rowOff>279400</xdr:rowOff>
    </xdr:from>
    <xdr:to>
      <xdr:col>13</xdr:col>
      <xdr:colOff>241300</xdr:colOff>
      <xdr:row>14</xdr:row>
      <xdr:rowOff>489300</xdr:rowOff>
    </xdr:to>
    <xdr:sp macro="" textlink="">
      <xdr:nvSpPr>
        <xdr:cNvPr id="117" name="四角形: 角を丸くする 116">
          <a:extLst>
            <a:ext uri="{FF2B5EF4-FFF2-40B4-BE49-F238E27FC236}">
              <a16:creationId xmlns:a16="http://schemas.microsoft.com/office/drawing/2014/main" id="{1F6BE82A-A884-4F37-8CFC-8A727B11D934}"/>
            </a:ext>
          </a:extLst>
        </xdr:cNvPr>
        <xdr:cNvSpPr/>
      </xdr:nvSpPr>
      <xdr:spPr>
        <a:xfrm>
          <a:off x="5149850" y="5232400"/>
          <a:ext cx="177800" cy="7528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233568</xdr:colOff>
      <xdr:row>5</xdr:row>
      <xdr:rowOff>135834</xdr:rowOff>
    </xdr:from>
    <xdr:to>
      <xdr:col>6</xdr:col>
      <xdr:colOff>106568</xdr:colOff>
      <xdr:row>12</xdr:row>
      <xdr:rowOff>504911</xdr:rowOff>
    </xdr:to>
    <xdr:grpSp>
      <xdr:nvGrpSpPr>
        <xdr:cNvPr id="118" name="グループ化 117">
          <a:extLst>
            <a:ext uri="{FF2B5EF4-FFF2-40B4-BE49-F238E27FC236}">
              <a16:creationId xmlns:a16="http://schemas.microsoft.com/office/drawing/2014/main" id="{F130683A-C959-443E-BD78-196689D4C247}"/>
            </a:ext>
          </a:extLst>
        </xdr:cNvPr>
        <xdr:cNvGrpSpPr/>
      </xdr:nvGrpSpPr>
      <xdr:grpSpPr>
        <a:xfrm>
          <a:off x="2424318" y="3292691"/>
          <a:ext cx="553357" cy="3798077"/>
          <a:chOff x="2395330" y="641074"/>
          <a:chExt cx="560457" cy="3886316"/>
        </a:xfrm>
      </xdr:grpSpPr>
      <xdr:sp macro="" textlink="">
        <xdr:nvSpPr>
          <xdr:cNvPr id="119" name="四角形: 角を丸くする 118">
            <a:extLst>
              <a:ext uri="{FF2B5EF4-FFF2-40B4-BE49-F238E27FC236}">
                <a16:creationId xmlns:a16="http://schemas.microsoft.com/office/drawing/2014/main" id="{634F6F8E-839F-4319-8E7F-EB4103403519}"/>
              </a:ext>
            </a:extLst>
          </xdr:cNvPr>
          <xdr:cNvSpPr/>
        </xdr:nvSpPr>
        <xdr:spPr>
          <a:xfrm>
            <a:off x="2536687" y="983417"/>
            <a:ext cx="194918" cy="3543973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0" name="テキスト ボックス 119">
            <a:extLst>
              <a:ext uri="{FF2B5EF4-FFF2-40B4-BE49-F238E27FC236}">
                <a16:creationId xmlns:a16="http://schemas.microsoft.com/office/drawing/2014/main" id="{ED6EC214-3F3F-4ACB-B287-ABC0A5448887}"/>
              </a:ext>
            </a:extLst>
          </xdr:cNvPr>
          <xdr:cNvSpPr txBox="1"/>
        </xdr:nvSpPr>
        <xdr:spPr>
          <a:xfrm>
            <a:off x="2395330" y="641074"/>
            <a:ext cx="560457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〠</a:t>
            </a:r>
          </a:p>
        </xdr:txBody>
      </xdr:sp>
    </xdr:grpSp>
    <xdr:clientData/>
  </xdr:twoCellAnchor>
  <xdr:twoCellAnchor>
    <xdr:from>
      <xdr:col>28</xdr:col>
      <xdr:colOff>215900</xdr:colOff>
      <xdr:row>14</xdr:row>
      <xdr:rowOff>382104</xdr:rowOff>
    </xdr:from>
    <xdr:to>
      <xdr:col>30</xdr:col>
      <xdr:colOff>101600</xdr:colOff>
      <xdr:row>15</xdr:row>
      <xdr:rowOff>256760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81D43E92-5C4A-491F-9728-D10A378464A5}"/>
            </a:ext>
          </a:extLst>
        </xdr:cNvPr>
        <xdr:cNvSpPr txBox="1"/>
      </xdr:nvSpPr>
      <xdr:spPr>
        <a:xfrm>
          <a:off x="10160000" y="5878029"/>
          <a:ext cx="533400" cy="417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〠</a:t>
          </a:r>
        </a:p>
      </xdr:txBody>
    </xdr:sp>
    <xdr:clientData/>
  </xdr:twoCellAnchor>
  <xdr:twoCellAnchor>
    <xdr:from>
      <xdr:col>12</xdr:col>
      <xdr:colOff>241300</xdr:colOff>
      <xdr:row>12</xdr:row>
      <xdr:rowOff>444500</xdr:rowOff>
    </xdr:from>
    <xdr:to>
      <xdr:col>14</xdr:col>
      <xdr:colOff>165100</xdr:colOff>
      <xdr:row>13</xdr:row>
      <xdr:rowOff>469900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404B2F46-7CA0-4334-8CB2-3A57B287AA1B}"/>
            </a:ext>
          </a:extLst>
        </xdr:cNvPr>
        <xdr:cNvSpPr txBox="1"/>
      </xdr:nvSpPr>
      <xdr:spPr>
        <a:xfrm>
          <a:off x="5003800" y="4854575"/>
          <a:ext cx="57150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〠</a:t>
          </a:r>
        </a:p>
      </xdr:txBody>
    </xdr:sp>
    <xdr:clientData/>
  </xdr:twoCellAnchor>
  <xdr:twoCellAnchor>
    <xdr:from>
      <xdr:col>36</xdr:col>
      <xdr:colOff>241300</xdr:colOff>
      <xdr:row>14</xdr:row>
      <xdr:rowOff>431800</xdr:rowOff>
    </xdr:from>
    <xdr:to>
      <xdr:col>38</xdr:col>
      <xdr:colOff>165100</xdr:colOff>
      <xdr:row>15</xdr:row>
      <xdr:rowOff>457200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FD6091FC-3E48-45DA-A154-9F791EF88E09}"/>
            </a:ext>
          </a:extLst>
        </xdr:cNvPr>
        <xdr:cNvSpPr txBox="1"/>
      </xdr:nvSpPr>
      <xdr:spPr>
        <a:xfrm>
          <a:off x="12776200" y="5927725"/>
          <a:ext cx="57150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〠</a:t>
          </a:r>
        </a:p>
      </xdr:txBody>
    </xdr:sp>
    <xdr:clientData/>
  </xdr:twoCellAnchor>
  <xdr:twoCellAnchor>
    <xdr:from>
      <xdr:col>38</xdr:col>
      <xdr:colOff>241300</xdr:colOff>
      <xdr:row>10</xdr:row>
      <xdr:rowOff>431800</xdr:rowOff>
    </xdr:from>
    <xdr:to>
      <xdr:col>40</xdr:col>
      <xdr:colOff>165100</xdr:colOff>
      <xdr:row>11</xdr:row>
      <xdr:rowOff>457200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F028EFFA-5D2B-41DF-927B-9DAE0AC74B26}"/>
            </a:ext>
          </a:extLst>
        </xdr:cNvPr>
        <xdr:cNvSpPr txBox="1"/>
      </xdr:nvSpPr>
      <xdr:spPr>
        <a:xfrm>
          <a:off x="13423900" y="3756025"/>
          <a:ext cx="57150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〠</a:t>
          </a:r>
        </a:p>
      </xdr:txBody>
    </xdr:sp>
    <xdr:clientData/>
  </xdr:twoCellAnchor>
  <xdr:twoCellAnchor>
    <xdr:from>
      <xdr:col>31</xdr:col>
      <xdr:colOff>241300</xdr:colOff>
      <xdr:row>12</xdr:row>
      <xdr:rowOff>431800</xdr:rowOff>
    </xdr:from>
    <xdr:to>
      <xdr:col>33</xdr:col>
      <xdr:colOff>165100</xdr:colOff>
      <xdr:row>13</xdr:row>
      <xdr:rowOff>457200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833A93D2-4363-4AEC-8C21-D7F1A0C51EEF}"/>
            </a:ext>
          </a:extLst>
        </xdr:cNvPr>
        <xdr:cNvSpPr txBox="1"/>
      </xdr:nvSpPr>
      <xdr:spPr>
        <a:xfrm>
          <a:off x="11156950" y="4841875"/>
          <a:ext cx="57150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〠</a:t>
          </a:r>
        </a:p>
      </xdr:txBody>
    </xdr:sp>
    <xdr:clientData/>
  </xdr:twoCellAnchor>
  <xdr:twoCellAnchor>
    <xdr:from>
      <xdr:col>8</xdr:col>
      <xdr:colOff>224117</xdr:colOff>
      <xdr:row>16</xdr:row>
      <xdr:rowOff>105417</xdr:rowOff>
    </xdr:from>
    <xdr:to>
      <xdr:col>39</xdr:col>
      <xdr:colOff>161624</xdr:colOff>
      <xdr:row>16</xdr:row>
      <xdr:rowOff>429417</xdr:rowOff>
    </xdr:to>
    <xdr:sp macro="" textlink="">
      <xdr:nvSpPr>
        <xdr:cNvPr id="126" name="吹き出し: 右矢印 125">
          <a:extLst>
            <a:ext uri="{FF2B5EF4-FFF2-40B4-BE49-F238E27FC236}">
              <a16:creationId xmlns:a16="http://schemas.microsoft.com/office/drawing/2014/main" id="{B172F8FC-94EA-442E-8825-31F6D1C91B85}"/>
            </a:ext>
          </a:extLst>
        </xdr:cNvPr>
        <xdr:cNvSpPr/>
      </xdr:nvSpPr>
      <xdr:spPr>
        <a:xfrm>
          <a:off x="3753970" y="8879623"/>
          <a:ext cx="10011595" cy="324000"/>
        </a:xfrm>
        <a:prstGeom prst="rightArrowCallout">
          <a:avLst>
            <a:gd name="adj1" fmla="val 16837"/>
            <a:gd name="adj2" fmla="val 43317"/>
            <a:gd name="adj3" fmla="val 53646"/>
            <a:gd name="adj4" fmla="val 92837"/>
          </a:avLst>
        </a:prstGeom>
        <a:solidFill>
          <a:srgbClr val="FFCCFF"/>
        </a:solidFill>
        <a:ln w="19050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/>
              </a:solidFill>
            </a:rPr>
            <a:t>小</a:t>
          </a:r>
          <a:r>
            <a:rPr kumimoji="1" lang="en-US" altLang="ja-JP" sz="1050" b="1">
              <a:solidFill>
                <a:schemeClr val="tx1"/>
              </a:solidFill>
            </a:rPr>
            <a:t>6</a:t>
          </a:r>
          <a:r>
            <a:rPr kumimoji="1" lang="ja-JP" altLang="en-US" sz="1050" b="1">
              <a:solidFill>
                <a:schemeClr val="tx1"/>
              </a:solidFill>
            </a:rPr>
            <a:t>～高</a:t>
          </a:r>
          <a:r>
            <a:rPr kumimoji="1" lang="en-US" altLang="ja-JP" sz="1050" b="1">
              <a:solidFill>
                <a:schemeClr val="tx1"/>
              </a:solidFill>
            </a:rPr>
            <a:t>1</a:t>
          </a:r>
          <a:r>
            <a:rPr kumimoji="1" lang="ja-JP" altLang="en-US" sz="1050" b="1">
              <a:solidFill>
                <a:schemeClr val="tx1"/>
              </a:solidFill>
            </a:rPr>
            <a:t>相当の女子（高</a:t>
          </a:r>
          <a:r>
            <a:rPr kumimoji="1" lang="en-US" altLang="ja-JP" sz="1050" b="1">
              <a:solidFill>
                <a:schemeClr val="tx1"/>
              </a:solidFill>
            </a:rPr>
            <a:t>1</a:t>
          </a:r>
          <a:r>
            <a:rPr kumimoji="1" lang="ja-JP" altLang="en-US" sz="1050" b="1">
              <a:solidFill>
                <a:schemeClr val="tx1"/>
              </a:solidFill>
            </a:rPr>
            <a:t>の学年末：</a:t>
          </a:r>
          <a:r>
            <a:rPr kumimoji="1" lang="en-US" altLang="ja-JP" sz="1050" b="1">
              <a:solidFill>
                <a:schemeClr val="tx1"/>
              </a:solidFill>
            </a:rPr>
            <a:t>3/31</a:t>
          </a:r>
          <a:r>
            <a:rPr kumimoji="1" lang="ja-JP" altLang="en-US" sz="1050" b="1">
              <a:solidFill>
                <a:schemeClr val="tx1"/>
              </a:solidFill>
            </a:rPr>
            <a:t>まで）　</a:t>
          </a:r>
          <a:r>
            <a:rPr kumimoji="1" lang="ja-JP" altLang="en-US" sz="1050" b="1">
              <a:solidFill>
                <a:srgbClr val="FF0000"/>
              </a:solidFill>
            </a:rPr>
            <a:t>★原則は同じワクチンで接種★　　</a:t>
          </a:r>
          <a:r>
            <a:rPr kumimoji="1" lang="en-US" altLang="ja-JP" sz="1050" b="1">
              <a:solidFill>
                <a:schemeClr val="tx1"/>
              </a:solidFill>
            </a:rPr>
            <a:t>※9</a:t>
          </a:r>
          <a:r>
            <a:rPr kumimoji="1" lang="ja-JP" altLang="en-US" sz="1050" b="1">
              <a:solidFill>
                <a:schemeClr val="tx1"/>
              </a:solidFill>
            </a:rPr>
            <a:t>価：</a:t>
          </a:r>
          <a:r>
            <a:rPr kumimoji="1" lang="en-US" altLang="ja-JP" sz="1050" b="1">
              <a:solidFill>
                <a:schemeClr val="tx1"/>
              </a:solidFill>
            </a:rPr>
            <a:t>1</a:t>
          </a:r>
          <a:r>
            <a:rPr kumimoji="1" lang="ja-JP" altLang="en-US" sz="1050" b="1">
              <a:solidFill>
                <a:schemeClr val="tx1"/>
              </a:solidFill>
            </a:rPr>
            <a:t>回目を</a:t>
          </a:r>
          <a:r>
            <a:rPr kumimoji="1" lang="en-US" altLang="ja-JP" sz="1050" b="1">
              <a:solidFill>
                <a:schemeClr val="tx1"/>
              </a:solidFill>
            </a:rPr>
            <a:t>15</a:t>
          </a:r>
          <a:r>
            <a:rPr kumimoji="1" lang="ja-JP" altLang="en-US" sz="1050" b="1">
              <a:solidFill>
                <a:schemeClr val="tx1"/>
              </a:solidFill>
            </a:rPr>
            <a:t>歳未満に接種した場合は</a:t>
          </a:r>
          <a:r>
            <a:rPr kumimoji="1" lang="en-US" altLang="ja-JP" sz="1050" b="1">
              <a:solidFill>
                <a:schemeClr val="tx1"/>
              </a:solidFill>
            </a:rPr>
            <a:t>2</a:t>
          </a:r>
          <a:r>
            <a:rPr kumimoji="1" lang="ja-JP" altLang="en-US" sz="1050" b="1">
              <a:solidFill>
                <a:schemeClr val="tx1"/>
              </a:solidFill>
            </a:rPr>
            <a:t>回接種で完了可。</a:t>
          </a:r>
        </a:p>
      </xdr:txBody>
    </xdr:sp>
    <xdr:clientData/>
  </xdr:twoCellAnchor>
  <xdr:twoCellAnchor>
    <xdr:from>
      <xdr:col>12</xdr:col>
      <xdr:colOff>63500</xdr:colOff>
      <xdr:row>7</xdr:row>
      <xdr:rowOff>204107</xdr:rowOff>
    </xdr:from>
    <xdr:to>
      <xdr:col>33</xdr:col>
      <xdr:colOff>204107</xdr:colOff>
      <xdr:row>8</xdr:row>
      <xdr:rowOff>340178</xdr:rowOff>
    </xdr:to>
    <xdr:sp macro="" textlink="">
      <xdr:nvSpPr>
        <xdr:cNvPr id="127" name="吹き出し: 左矢印 126">
          <a:extLst>
            <a:ext uri="{FF2B5EF4-FFF2-40B4-BE49-F238E27FC236}">
              <a16:creationId xmlns:a16="http://schemas.microsoft.com/office/drawing/2014/main" id="{0DC01BAD-86FD-4E86-893A-6E519C638077}"/>
            </a:ext>
          </a:extLst>
        </xdr:cNvPr>
        <xdr:cNvSpPr/>
      </xdr:nvSpPr>
      <xdr:spPr>
        <a:xfrm>
          <a:off x="4826000" y="1899557"/>
          <a:ext cx="6941457" cy="678996"/>
        </a:xfrm>
        <a:prstGeom prst="leftArrowCallout">
          <a:avLst>
            <a:gd name="adj1" fmla="val 25000"/>
            <a:gd name="adj2" fmla="val 25000"/>
            <a:gd name="adj3" fmla="val 63095"/>
            <a:gd name="adj4" fmla="val 89851"/>
          </a:avLst>
        </a:prstGeom>
        <a:solidFill>
          <a:srgbClr val="FFCCFF"/>
        </a:solidFill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tx1"/>
              </a:solidFill>
            </a:rPr>
            <a:t>生後</a:t>
          </a:r>
          <a:r>
            <a:rPr kumimoji="1" lang="en-US" altLang="ja-JP" sz="1050" b="1">
              <a:solidFill>
                <a:schemeClr val="tx1"/>
              </a:solidFill>
            </a:rPr>
            <a:t>6</a:t>
          </a:r>
          <a:r>
            <a:rPr kumimoji="1" lang="ja-JP" altLang="en-US" sz="1050" b="1">
              <a:solidFill>
                <a:schemeClr val="tx1"/>
              </a:solidFill>
            </a:rPr>
            <a:t>週から生後</a:t>
          </a:r>
          <a:r>
            <a:rPr kumimoji="1" lang="en-US" altLang="ja-JP" sz="1050" b="1">
              <a:solidFill>
                <a:schemeClr val="tx1"/>
              </a:solidFill>
            </a:rPr>
            <a:t>14</a:t>
          </a:r>
          <a:r>
            <a:rPr kumimoji="1" lang="ja-JP" altLang="en-US" sz="1050" b="1">
              <a:solidFill>
                <a:schemeClr val="tx1"/>
              </a:solidFill>
            </a:rPr>
            <a:t>週</a:t>
          </a:r>
          <a:r>
            <a:rPr kumimoji="1" lang="en-US" altLang="ja-JP" sz="1050" b="1">
              <a:solidFill>
                <a:schemeClr val="tx1"/>
              </a:solidFill>
            </a:rPr>
            <a:t>6</a:t>
          </a:r>
          <a:r>
            <a:rPr kumimoji="1" lang="ja-JP" altLang="en-US" sz="1050" b="1">
              <a:solidFill>
                <a:schemeClr val="tx1"/>
              </a:solidFill>
            </a:rPr>
            <a:t>日までに実施することを推奨、</a:t>
          </a:r>
          <a:r>
            <a:rPr kumimoji="1" lang="en-US" altLang="ja-JP" sz="1050" b="1">
              <a:solidFill>
                <a:schemeClr val="tx1"/>
              </a:solidFill>
            </a:rPr>
            <a:t>【1</a:t>
          </a:r>
          <a:r>
            <a:rPr kumimoji="1" lang="ja-JP" altLang="en-US" sz="1050" b="1">
              <a:solidFill>
                <a:schemeClr val="tx1"/>
              </a:solidFill>
            </a:rPr>
            <a:t>価</a:t>
          </a:r>
          <a:r>
            <a:rPr kumimoji="1" lang="en-US" altLang="ja-JP" sz="1050" b="1">
              <a:solidFill>
                <a:schemeClr val="tx1"/>
              </a:solidFill>
            </a:rPr>
            <a:t>】24</a:t>
          </a:r>
          <a:r>
            <a:rPr kumimoji="1" lang="ja-JP" altLang="en-US" sz="1050" b="1">
              <a:solidFill>
                <a:schemeClr val="tx1"/>
              </a:solidFill>
            </a:rPr>
            <a:t>週</a:t>
          </a:r>
          <a:r>
            <a:rPr kumimoji="1" lang="en-US" altLang="ja-JP" sz="1050" b="1">
              <a:solidFill>
                <a:schemeClr val="tx1"/>
              </a:solidFill>
            </a:rPr>
            <a:t>0</a:t>
          </a:r>
          <a:r>
            <a:rPr kumimoji="1" lang="ja-JP" altLang="en-US" sz="1050" b="1">
              <a:solidFill>
                <a:schemeClr val="tx1"/>
              </a:solidFill>
            </a:rPr>
            <a:t>日まで</a:t>
          </a:r>
          <a:r>
            <a:rPr kumimoji="1" lang="en-US" altLang="ja-JP" sz="1050" b="1">
              <a:solidFill>
                <a:schemeClr val="tx1"/>
              </a:solidFill>
            </a:rPr>
            <a:t>【5</a:t>
          </a:r>
          <a:r>
            <a:rPr kumimoji="1" lang="ja-JP" altLang="en-US" sz="1050" b="1">
              <a:solidFill>
                <a:schemeClr val="tx1"/>
              </a:solidFill>
            </a:rPr>
            <a:t>価</a:t>
          </a:r>
          <a:r>
            <a:rPr kumimoji="1" lang="en-US" altLang="ja-JP" sz="1050" b="1">
              <a:solidFill>
                <a:schemeClr val="tx1"/>
              </a:solidFill>
            </a:rPr>
            <a:t>】32</a:t>
          </a:r>
          <a:r>
            <a:rPr kumimoji="1" lang="ja-JP" altLang="en-US" sz="1050" b="1">
              <a:solidFill>
                <a:schemeClr val="tx1"/>
              </a:solidFill>
            </a:rPr>
            <a:t>週</a:t>
          </a:r>
          <a:r>
            <a:rPr kumimoji="1" lang="en-US" altLang="ja-JP" sz="1050" b="1">
              <a:solidFill>
                <a:schemeClr val="tx1"/>
              </a:solidFill>
            </a:rPr>
            <a:t>0</a:t>
          </a:r>
          <a:r>
            <a:rPr kumimoji="1" lang="ja-JP" altLang="en-US" sz="1050" b="1">
              <a:solidFill>
                <a:schemeClr val="tx1"/>
              </a:solidFill>
            </a:rPr>
            <a:t>日まで</a:t>
          </a:r>
          <a:endParaRPr kumimoji="1" lang="en-US" altLang="ja-JP" sz="1050" b="1">
            <a:solidFill>
              <a:schemeClr val="tx1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★原則は同じワクチンで接種★　　　　</a:t>
          </a:r>
          <a:r>
            <a:rPr kumimoji="1" lang="en-US" altLang="ja-JP" sz="1050" b="1">
              <a:solidFill>
                <a:srgbClr val="FF0000"/>
              </a:solidFill>
            </a:rPr>
            <a:t>※R2.8</a:t>
          </a:r>
          <a:r>
            <a:rPr kumimoji="1" lang="ja-JP" altLang="en-US" sz="1050" b="1">
              <a:solidFill>
                <a:srgbClr val="FF0000"/>
              </a:solidFill>
            </a:rPr>
            <a:t>月生まれ以降が対象</a:t>
          </a:r>
        </a:p>
      </xdr:txBody>
    </xdr:sp>
    <xdr:clientData/>
  </xdr:twoCellAnchor>
  <xdr:twoCellAnchor>
    <xdr:from>
      <xdr:col>5</xdr:col>
      <xdr:colOff>154053</xdr:colOff>
      <xdr:row>6</xdr:row>
      <xdr:rowOff>38091</xdr:rowOff>
    </xdr:from>
    <xdr:to>
      <xdr:col>6</xdr:col>
      <xdr:colOff>213136</xdr:colOff>
      <xdr:row>11</xdr:row>
      <xdr:rowOff>495130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8F4AAA6F-74F6-4438-871F-6A135CB85B6E}"/>
            </a:ext>
          </a:extLst>
        </xdr:cNvPr>
        <xdr:cNvGrpSpPr/>
      </xdr:nvGrpSpPr>
      <xdr:grpSpPr>
        <a:xfrm>
          <a:off x="2848267" y="3480698"/>
          <a:ext cx="235976" cy="3056003"/>
          <a:chOff x="2854187" y="775243"/>
          <a:chExt cx="241300" cy="3189362"/>
        </a:xfrm>
      </xdr:grpSpPr>
      <xdr:sp macro="" textlink="">
        <xdr:nvSpPr>
          <xdr:cNvPr id="129" name="四角形: 角を丸くする 128">
            <a:extLst>
              <a:ext uri="{FF2B5EF4-FFF2-40B4-BE49-F238E27FC236}">
                <a16:creationId xmlns:a16="http://schemas.microsoft.com/office/drawing/2014/main" id="{3DC67D83-B21D-4ED6-8BB6-0024A10F0038}"/>
              </a:ext>
            </a:extLst>
          </xdr:cNvPr>
          <xdr:cNvSpPr/>
        </xdr:nvSpPr>
        <xdr:spPr>
          <a:xfrm>
            <a:off x="2854187" y="775243"/>
            <a:ext cx="241300" cy="3189362"/>
          </a:xfrm>
          <a:prstGeom prst="roundRect">
            <a:avLst/>
          </a:prstGeom>
          <a:solidFill>
            <a:srgbClr val="33CCFF">
              <a:alpha val="50196"/>
            </a:srgbClr>
          </a:solidFill>
          <a:ln w="9525">
            <a:solidFill>
              <a:srgbClr val="0070C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四角形: 角を丸くする 129">
            <a:extLst>
              <a:ext uri="{FF2B5EF4-FFF2-40B4-BE49-F238E27FC236}">
                <a16:creationId xmlns:a16="http://schemas.microsoft.com/office/drawing/2014/main" id="{0CDFFB78-0F9C-4060-8DD2-49E5EA7C442A}"/>
              </a:ext>
            </a:extLst>
          </xdr:cNvPr>
          <xdr:cNvSpPr/>
        </xdr:nvSpPr>
        <xdr:spPr>
          <a:xfrm>
            <a:off x="2887870" y="1490319"/>
            <a:ext cx="177800" cy="720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1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31" name="四角形: 角を丸くする 130">
            <a:extLst>
              <a:ext uri="{FF2B5EF4-FFF2-40B4-BE49-F238E27FC236}">
                <a16:creationId xmlns:a16="http://schemas.microsoft.com/office/drawing/2014/main" id="{2FF1469F-B6E2-4798-8F3A-399933D15608}"/>
              </a:ext>
            </a:extLst>
          </xdr:cNvPr>
          <xdr:cNvSpPr/>
        </xdr:nvSpPr>
        <xdr:spPr>
          <a:xfrm>
            <a:off x="2884004" y="905568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1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32" name="四角形: 角を丸くする 131">
            <a:extLst>
              <a:ext uri="{FF2B5EF4-FFF2-40B4-BE49-F238E27FC236}">
                <a16:creationId xmlns:a16="http://schemas.microsoft.com/office/drawing/2014/main" id="{1F4EBEA0-3391-4B42-A9AC-5225BB38F825}"/>
              </a:ext>
            </a:extLst>
          </xdr:cNvPr>
          <xdr:cNvSpPr/>
        </xdr:nvSpPr>
        <xdr:spPr>
          <a:xfrm>
            <a:off x="2890631" y="2542763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1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33" name="四角形: 角を丸くする 132">
            <a:extLst>
              <a:ext uri="{FF2B5EF4-FFF2-40B4-BE49-F238E27FC236}">
                <a16:creationId xmlns:a16="http://schemas.microsoft.com/office/drawing/2014/main" id="{564F0C55-EAF4-488D-912E-EB20A1071F66}"/>
              </a:ext>
            </a:extLst>
          </xdr:cNvPr>
          <xdr:cNvSpPr/>
        </xdr:nvSpPr>
        <xdr:spPr>
          <a:xfrm>
            <a:off x="2890631" y="3081133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1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</xdr:grpSp>
    <xdr:clientData/>
  </xdr:twoCellAnchor>
  <xdr:twoCellAnchor>
    <xdr:from>
      <xdr:col>6</xdr:col>
      <xdr:colOff>281605</xdr:colOff>
      <xdr:row>6</xdr:row>
      <xdr:rowOff>41405</xdr:rowOff>
    </xdr:from>
    <xdr:to>
      <xdr:col>7</xdr:col>
      <xdr:colOff>199883</xdr:colOff>
      <xdr:row>11</xdr:row>
      <xdr:rowOff>512144</xdr:rowOff>
    </xdr:to>
    <xdr:grpSp>
      <xdr:nvGrpSpPr>
        <xdr:cNvPr id="134" name="グループ化 133">
          <a:extLst>
            <a:ext uri="{FF2B5EF4-FFF2-40B4-BE49-F238E27FC236}">
              <a16:creationId xmlns:a16="http://schemas.microsoft.com/office/drawing/2014/main" id="{E11D5D0E-F98C-4FE6-B639-F70273BEB94D}"/>
            </a:ext>
          </a:extLst>
        </xdr:cNvPr>
        <xdr:cNvGrpSpPr/>
      </xdr:nvGrpSpPr>
      <xdr:grpSpPr>
        <a:xfrm>
          <a:off x="3152712" y="3484012"/>
          <a:ext cx="244850" cy="3069703"/>
          <a:chOff x="3172239" y="778557"/>
          <a:chExt cx="241300" cy="3204000"/>
        </a:xfrm>
      </xdr:grpSpPr>
      <xdr:sp macro="" textlink="">
        <xdr:nvSpPr>
          <xdr:cNvPr id="135" name="四角形: 角を丸くする 134">
            <a:extLst>
              <a:ext uri="{FF2B5EF4-FFF2-40B4-BE49-F238E27FC236}">
                <a16:creationId xmlns:a16="http://schemas.microsoft.com/office/drawing/2014/main" id="{E3F8058B-41C8-465B-848B-190B3ED04596}"/>
              </a:ext>
            </a:extLst>
          </xdr:cNvPr>
          <xdr:cNvSpPr/>
        </xdr:nvSpPr>
        <xdr:spPr>
          <a:xfrm>
            <a:off x="3172239" y="778557"/>
            <a:ext cx="241300" cy="3204000"/>
          </a:xfrm>
          <a:prstGeom prst="roundRect">
            <a:avLst/>
          </a:prstGeom>
          <a:solidFill>
            <a:srgbClr val="33CCFF">
              <a:alpha val="50196"/>
            </a:srgbClr>
          </a:solidFill>
          <a:ln w="9525">
            <a:solidFill>
              <a:srgbClr val="0070C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6" name="四角形: 角を丸くする 135">
            <a:extLst>
              <a:ext uri="{FF2B5EF4-FFF2-40B4-BE49-F238E27FC236}">
                <a16:creationId xmlns:a16="http://schemas.microsoft.com/office/drawing/2014/main" id="{75F76336-AB65-47D6-B0D0-FB6D55EFEE10}"/>
              </a:ext>
            </a:extLst>
          </xdr:cNvPr>
          <xdr:cNvSpPr/>
        </xdr:nvSpPr>
        <xdr:spPr>
          <a:xfrm>
            <a:off x="3205922" y="1485349"/>
            <a:ext cx="177800" cy="720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2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37" name="四角形: 角を丸くする 136">
            <a:extLst>
              <a:ext uri="{FF2B5EF4-FFF2-40B4-BE49-F238E27FC236}">
                <a16:creationId xmlns:a16="http://schemas.microsoft.com/office/drawing/2014/main" id="{91F4D5E8-FF64-4523-A264-57BEA8DEADA9}"/>
              </a:ext>
            </a:extLst>
          </xdr:cNvPr>
          <xdr:cNvSpPr/>
        </xdr:nvSpPr>
        <xdr:spPr>
          <a:xfrm>
            <a:off x="3202056" y="908881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2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38" name="四角形: 角を丸くする 137">
            <a:extLst>
              <a:ext uri="{FF2B5EF4-FFF2-40B4-BE49-F238E27FC236}">
                <a16:creationId xmlns:a16="http://schemas.microsoft.com/office/drawing/2014/main" id="{7C617CF1-F925-49AB-9A93-4A75CF9D6C0B}"/>
              </a:ext>
            </a:extLst>
          </xdr:cNvPr>
          <xdr:cNvSpPr/>
        </xdr:nvSpPr>
        <xdr:spPr>
          <a:xfrm>
            <a:off x="3208683" y="2537793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2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39" name="四角形: 角を丸くする 138">
            <a:extLst>
              <a:ext uri="{FF2B5EF4-FFF2-40B4-BE49-F238E27FC236}">
                <a16:creationId xmlns:a16="http://schemas.microsoft.com/office/drawing/2014/main" id="{8DF0A9B4-13E2-42B9-AA7A-950A11FFBBD0}"/>
              </a:ext>
            </a:extLst>
          </xdr:cNvPr>
          <xdr:cNvSpPr/>
        </xdr:nvSpPr>
        <xdr:spPr>
          <a:xfrm>
            <a:off x="3208683" y="3092729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2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</xdr:grpSp>
    <xdr:clientData/>
  </xdr:twoCellAnchor>
  <xdr:twoCellAnchor>
    <xdr:from>
      <xdr:col>6</xdr:col>
      <xdr:colOff>6913</xdr:colOff>
      <xdr:row>11</xdr:row>
      <xdr:rowOff>151616</xdr:rowOff>
    </xdr:from>
    <xdr:to>
      <xdr:col>6</xdr:col>
      <xdr:colOff>184244</xdr:colOff>
      <xdr:row>11</xdr:row>
      <xdr:rowOff>401862</xdr:rowOff>
    </xdr:to>
    <xdr:sp macro="" textlink="">
      <xdr:nvSpPr>
        <xdr:cNvPr id="140" name="四角形: 角を丸くする 139">
          <a:extLst>
            <a:ext uri="{FF2B5EF4-FFF2-40B4-BE49-F238E27FC236}">
              <a16:creationId xmlns:a16="http://schemas.microsoft.com/office/drawing/2014/main" id="{B8E670F7-6F9A-45EB-B004-B7A22B028F67}"/>
            </a:ext>
          </a:extLst>
        </xdr:cNvPr>
        <xdr:cNvSpPr/>
      </xdr:nvSpPr>
      <xdr:spPr>
        <a:xfrm>
          <a:off x="2826313" y="4018766"/>
          <a:ext cx="177331" cy="250246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1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7</xdr:col>
      <xdr:colOff>298170</xdr:colOff>
      <xdr:row>8</xdr:row>
      <xdr:rowOff>33135</xdr:rowOff>
    </xdr:from>
    <xdr:to>
      <xdr:col>8</xdr:col>
      <xdr:colOff>216449</xdr:colOff>
      <xdr:row>11</xdr:row>
      <xdr:rowOff>510526</xdr:rowOff>
    </xdr:to>
    <xdr:sp macro="" textlink="">
      <xdr:nvSpPr>
        <xdr:cNvPr id="141" name="四角形: 角を丸くする 140">
          <a:extLst>
            <a:ext uri="{FF2B5EF4-FFF2-40B4-BE49-F238E27FC236}">
              <a16:creationId xmlns:a16="http://schemas.microsoft.com/office/drawing/2014/main" id="{94F70779-2341-435D-9F8E-B42F23B08AA8}"/>
            </a:ext>
          </a:extLst>
        </xdr:cNvPr>
        <xdr:cNvSpPr/>
      </xdr:nvSpPr>
      <xdr:spPr>
        <a:xfrm>
          <a:off x="3441420" y="2271510"/>
          <a:ext cx="242129" cy="2106166"/>
        </a:xfrm>
        <a:prstGeom prst="roundRect">
          <a:avLst/>
        </a:prstGeom>
        <a:solidFill>
          <a:srgbClr val="33CCFF">
            <a:alpha val="50196"/>
          </a:srgbClr>
        </a:solidFill>
        <a:ln w="9525">
          <a:solidFill>
            <a:srgbClr val="0070C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12133</xdr:colOff>
      <xdr:row>9</xdr:row>
      <xdr:rowOff>169114</xdr:rowOff>
    </xdr:from>
    <xdr:to>
      <xdr:col>8</xdr:col>
      <xdr:colOff>189464</xdr:colOff>
      <xdr:row>9</xdr:row>
      <xdr:rowOff>419522</xdr:rowOff>
    </xdr:to>
    <xdr:sp macro="" textlink="">
      <xdr:nvSpPr>
        <xdr:cNvPr id="142" name="四角形: 角を丸くする 141">
          <a:extLst>
            <a:ext uri="{FF2B5EF4-FFF2-40B4-BE49-F238E27FC236}">
              <a16:creationId xmlns:a16="http://schemas.microsoft.com/office/drawing/2014/main" id="{9020E9CB-4DBF-42AF-BF6E-091387F48D5E}"/>
            </a:ext>
          </a:extLst>
        </xdr:cNvPr>
        <xdr:cNvSpPr/>
      </xdr:nvSpPr>
      <xdr:spPr>
        <a:xfrm>
          <a:off x="3479233" y="2950414"/>
          <a:ext cx="177331" cy="250408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3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8</xdr:col>
      <xdr:colOff>12133</xdr:colOff>
      <xdr:row>10</xdr:row>
      <xdr:rowOff>170120</xdr:rowOff>
    </xdr:from>
    <xdr:to>
      <xdr:col>8</xdr:col>
      <xdr:colOff>189464</xdr:colOff>
      <xdr:row>10</xdr:row>
      <xdr:rowOff>420528</xdr:rowOff>
    </xdr:to>
    <xdr:sp macro="" textlink="">
      <xdr:nvSpPr>
        <xdr:cNvPr id="143" name="四角形: 角を丸くする 142">
          <a:extLst>
            <a:ext uri="{FF2B5EF4-FFF2-40B4-BE49-F238E27FC236}">
              <a16:creationId xmlns:a16="http://schemas.microsoft.com/office/drawing/2014/main" id="{48CBEAB1-C1E8-410C-A05D-3B206B010101}"/>
            </a:ext>
          </a:extLst>
        </xdr:cNvPr>
        <xdr:cNvSpPr/>
      </xdr:nvSpPr>
      <xdr:spPr>
        <a:xfrm>
          <a:off x="3479233" y="3494345"/>
          <a:ext cx="177331" cy="250408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3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7</xdr:col>
      <xdr:colOff>23478</xdr:colOff>
      <xdr:row>11</xdr:row>
      <xdr:rowOff>141858</xdr:rowOff>
    </xdr:from>
    <xdr:to>
      <xdr:col>7</xdr:col>
      <xdr:colOff>200809</xdr:colOff>
      <xdr:row>11</xdr:row>
      <xdr:rowOff>392266</xdr:rowOff>
    </xdr:to>
    <xdr:sp macro="" textlink="">
      <xdr:nvSpPr>
        <xdr:cNvPr id="144" name="四角形: 角を丸くする 143">
          <a:extLst>
            <a:ext uri="{FF2B5EF4-FFF2-40B4-BE49-F238E27FC236}">
              <a16:creationId xmlns:a16="http://schemas.microsoft.com/office/drawing/2014/main" id="{5EA48391-B99D-4361-BCBF-B75B27F3195F}"/>
            </a:ext>
          </a:extLst>
        </xdr:cNvPr>
        <xdr:cNvSpPr/>
      </xdr:nvSpPr>
      <xdr:spPr>
        <a:xfrm>
          <a:off x="3166728" y="4009008"/>
          <a:ext cx="177331" cy="250408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2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8</xdr:col>
      <xdr:colOff>17090</xdr:colOff>
      <xdr:row>8</xdr:row>
      <xdr:rowOff>181275</xdr:rowOff>
    </xdr:from>
    <xdr:to>
      <xdr:col>8</xdr:col>
      <xdr:colOff>194421</xdr:colOff>
      <xdr:row>8</xdr:row>
      <xdr:rowOff>431683</xdr:rowOff>
    </xdr:to>
    <xdr:sp macro="" textlink="">
      <xdr:nvSpPr>
        <xdr:cNvPr id="145" name="四角形: 角を丸くする 144">
          <a:extLst>
            <a:ext uri="{FF2B5EF4-FFF2-40B4-BE49-F238E27FC236}">
              <a16:creationId xmlns:a16="http://schemas.microsoft.com/office/drawing/2014/main" id="{5CCC8414-1C1E-4823-93C1-D9D33F21D3AC}"/>
            </a:ext>
          </a:extLst>
        </xdr:cNvPr>
        <xdr:cNvSpPr/>
      </xdr:nvSpPr>
      <xdr:spPr>
        <a:xfrm>
          <a:off x="3484190" y="2419650"/>
          <a:ext cx="177331" cy="250408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3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16</xdr:col>
      <xdr:colOff>63500</xdr:colOff>
      <xdr:row>6</xdr:row>
      <xdr:rowOff>127000</xdr:rowOff>
    </xdr:from>
    <xdr:to>
      <xdr:col>35</xdr:col>
      <xdr:colOff>152400</xdr:colOff>
      <xdr:row>6</xdr:row>
      <xdr:rowOff>457200</xdr:rowOff>
    </xdr:to>
    <xdr:sp macro="" textlink="">
      <xdr:nvSpPr>
        <xdr:cNvPr id="146" name="吹き出し: 左矢印 145">
          <a:extLst>
            <a:ext uri="{FF2B5EF4-FFF2-40B4-BE49-F238E27FC236}">
              <a16:creationId xmlns:a16="http://schemas.microsoft.com/office/drawing/2014/main" id="{688E3510-52FF-4A03-819F-60C5F089552C}"/>
            </a:ext>
          </a:extLst>
        </xdr:cNvPr>
        <xdr:cNvSpPr/>
      </xdr:nvSpPr>
      <xdr:spPr>
        <a:xfrm>
          <a:off x="6121400" y="1279525"/>
          <a:ext cx="6242050" cy="330200"/>
        </a:xfrm>
        <a:prstGeom prst="leftArrowCallout">
          <a:avLst>
            <a:gd name="adj1" fmla="val 25000"/>
            <a:gd name="adj2" fmla="val 25000"/>
            <a:gd name="adj3" fmla="val 59615"/>
            <a:gd name="adj4" fmla="val 94654"/>
          </a:avLst>
        </a:prstGeom>
        <a:solidFill>
          <a:srgbClr val="FFCCFF"/>
        </a:solidFill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 b="1">
              <a:solidFill>
                <a:schemeClr val="tx1"/>
              </a:solidFill>
            </a:rPr>
            <a:t>1</a:t>
          </a:r>
          <a:r>
            <a:rPr kumimoji="1" lang="ja-JP" altLang="en-US" sz="1000" b="1">
              <a:solidFill>
                <a:schemeClr val="tx1"/>
              </a:solidFill>
            </a:rPr>
            <a:t>回目から</a:t>
          </a:r>
          <a:r>
            <a:rPr kumimoji="1" lang="en-US" altLang="ja-JP" sz="1000" b="1">
              <a:solidFill>
                <a:schemeClr val="tx1"/>
              </a:solidFill>
            </a:rPr>
            <a:t>3</a:t>
          </a:r>
          <a:r>
            <a:rPr kumimoji="1" lang="ja-JP" altLang="en-US" sz="1000" b="1">
              <a:solidFill>
                <a:schemeClr val="tx1"/>
              </a:solidFill>
            </a:rPr>
            <a:t>回目が</a:t>
          </a:r>
          <a:r>
            <a:rPr kumimoji="1" lang="en-US" altLang="ja-JP" sz="1000" b="1">
              <a:solidFill>
                <a:schemeClr val="tx1"/>
              </a:solidFill>
            </a:rPr>
            <a:t>139</a:t>
          </a:r>
          <a:r>
            <a:rPr kumimoji="1" lang="ja-JP" altLang="en-US" sz="1000" b="1">
              <a:solidFill>
                <a:schemeClr val="tx1"/>
              </a:solidFill>
            </a:rPr>
            <a:t>日以上あけて実施すること</a:t>
          </a:r>
          <a:r>
            <a:rPr kumimoji="1" lang="ja-JP" altLang="en-US" sz="1000">
              <a:solidFill>
                <a:schemeClr val="tx1"/>
              </a:solidFill>
            </a:rPr>
            <a:t>　　　</a:t>
          </a:r>
          <a:r>
            <a:rPr kumimoji="1" lang="ja-JP" altLang="en-US" sz="1000" b="1">
              <a:solidFill>
                <a:srgbClr val="FF0000"/>
              </a:solidFill>
            </a:rPr>
            <a:t>★母子感染予防目的の場合は対象外★</a:t>
          </a:r>
        </a:p>
      </xdr:txBody>
    </xdr:sp>
    <xdr:clientData/>
  </xdr:twoCellAnchor>
  <xdr:twoCellAnchor>
    <xdr:from>
      <xdr:col>12</xdr:col>
      <xdr:colOff>11477</xdr:colOff>
      <xdr:row>6</xdr:row>
      <xdr:rowOff>130315</xdr:rowOff>
    </xdr:from>
    <xdr:to>
      <xdr:col>12</xdr:col>
      <xdr:colOff>189277</xdr:colOff>
      <xdr:row>6</xdr:row>
      <xdr:rowOff>382315</xdr:rowOff>
    </xdr:to>
    <xdr:sp macro="" textlink="">
      <xdr:nvSpPr>
        <xdr:cNvPr id="147" name="四角形: 角を丸くする 146">
          <a:extLst>
            <a:ext uri="{FF2B5EF4-FFF2-40B4-BE49-F238E27FC236}">
              <a16:creationId xmlns:a16="http://schemas.microsoft.com/office/drawing/2014/main" id="{453B9947-4BF0-41F5-A74F-7AC170345079}"/>
            </a:ext>
          </a:extLst>
        </xdr:cNvPr>
        <xdr:cNvSpPr/>
      </xdr:nvSpPr>
      <xdr:spPr>
        <a:xfrm>
          <a:off x="4842013" y="3572922"/>
          <a:ext cx="177800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3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8</xdr:col>
      <xdr:colOff>23481</xdr:colOff>
      <xdr:row>11</xdr:row>
      <xdr:rowOff>148593</xdr:rowOff>
    </xdr:from>
    <xdr:to>
      <xdr:col>8</xdr:col>
      <xdr:colOff>200811</xdr:colOff>
      <xdr:row>11</xdr:row>
      <xdr:rowOff>399517</xdr:rowOff>
    </xdr:to>
    <xdr:sp macro="" textlink="">
      <xdr:nvSpPr>
        <xdr:cNvPr id="149" name="四角形: 角を丸くする 148">
          <a:extLst>
            <a:ext uri="{FF2B5EF4-FFF2-40B4-BE49-F238E27FC236}">
              <a16:creationId xmlns:a16="http://schemas.microsoft.com/office/drawing/2014/main" id="{E1ADB05E-9595-48A0-8A7D-ADD4522B7027}"/>
            </a:ext>
          </a:extLst>
        </xdr:cNvPr>
        <xdr:cNvSpPr/>
      </xdr:nvSpPr>
      <xdr:spPr>
        <a:xfrm>
          <a:off x="3490581" y="4015743"/>
          <a:ext cx="177330" cy="25092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3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9</xdr:col>
      <xdr:colOff>17092</xdr:colOff>
      <xdr:row>12</xdr:row>
      <xdr:rowOff>183708</xdr:rowOff>
    </xdr:from>
    <xdr:to>
      <xdr:col>9</xdr:col>
      <xdr:colOff>194422</xdr:colOff>
      <xdr:row>12</xdr:row>
      <xdr:rowOff>434632</xdr:rowOff>
    </xdr:to>
    <xdr:sp macro="" textlink="">
      <xdr:nvSpPr>
        <xdr:cNvPr id="150" name="四角形: 角を丸くする 149">
          <a:extLst>
            <a:ext uri="{FF2B5EF4-FFF2-40B4-BE49-F238E27FC236}">
              <a16:creationId xmlns:a16="http://schemas.microsoft.com/office/drawing/2014/main" id="{756E6CF8-6FB9-42ED-93F4-2DD6CFE66ED8}"/>
            </a:ext>
          </a:extLst>
        </xdr:cNvPr>
        <xdr:cNvSpPr/>
      </xdr:nvSpPr>
      <xdr:spPr>
        <a:xfrm>
          <a:off x="3808042" y="4593783"/>
          <a:ext cx="177330" cy="25092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1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20</xdr:col>
      <xdr:colOff>125012</xdr:colOff>
      <xdr:row>11</xdr:row>
      <xdr:rowOff>200277</xdr:rowOff>
    </xdr:from>
    <xdr:to>
      <xdr:col>20</xdr:col>
      <xdr:colOff>304523</xdr:colOff>
      <xdr:row>11</xdr:row>
      <xdr:rowOff>451091</xdr:rowOff>
    </xdr:to>
    <xdr:sp macro="" textlink="">
      <xdr:nvSpPr>
        <xdr:cNvPr id="155" name="四角形: 角を丸くする 154">
          <a:extLst>
            <a:ext uri="{FF2B5EF4-FFF2-40B4-BE49-F238E27FC236}">
              <a16:creationId xmlns:a16="http://schemas.microsoft.com/office/drawing/2014/main" id="{260D3753-64C1-4B96-BD1D-5363C6BA26EB}"/>
            </a:ext>
          </a:extLst>
        </xdr:cNvPr>
        <xdr:cNvSpPr/>
      </xdr:nvSpPr>
      <xdr:spPr>
        <a:xfrm>
          <a:off x="7554512" y="6285071"/>
          <a:ext cx="179511" cy="25081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4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16</xdr:col>
      <xdr:colOff>66260</xdr:colOff>
      <xdr:row>13</xdr:row>
      <xdr:rowOff>165655</xdr:rowOff>
    </xdr:from>
    <xdr:to>
      <xdr:col>16</xdr:col>
      <xdr:colOff>244060</xdr:colOff>
      <xdr:row>13</xdr:row>
      <xdr:rowOff>417655</xdr:rowOff>
    </xdr:to>
    <xdr:sp macro="" textlink="">
      <xdr:nvSpPr>
        <xdr:cNvPr id="156" name="四角形: 角を丸くする 155">
          <a:extLst>
            <a:ext uri="{FF2B5EF4-FFF2-40B4-BE49-F238E27FC236}">
              <a16:creationId xmlns:a16="http://schemas.microsoft.com/office/drawing/2014/main" id="{C6941583-C802-4482-BFC9-2DF99E1B40D4}"/>
            </a:ext>
          </a:extLst>
        </xdr:cNvPr>
        <xdr:cNvSpPr/>
      </xdr:nvSpPr>
      <xdr:spPr>
        <a:xfrm>
          <a:off x="6124160" y="5118655"/>
          <a:ext cx="177800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1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16</xdr:col>
      <xdr:colOff>66260</xdr:colOff>
      <xdr:row>14</xdr:row>
      <xdr:rowOff>157371</xdr:rowOff>
    </xdr:from>
    <xdr:to>
      <xdr:col>16</xdr:col>
      <xdr:colOff>244060</xdr:colOff>
      <xdr:row>14</xdr:row>
      <xdr:rowOff>409371</xdr:rowOff>
    </xdr:to>
    <xdr:sp macro="" textlink="">
      <xdr:nvSpPr>
        <xdr:cNvPr id="157" name="四角形: 角を丸くする 156">
          <a:extLst>
            <a:ext uri="{FF2B5EF4-FFF2-40B4-BE49-F238E27FC236}">
              <a16:creationId xmlns:a16="http://schemas.microsoft.com/office/drawing/2014/main" id="{8B0BE695-5E06-4BC0-BA29-0D03237BD834}"/>
            </a:ext>
          </a:extLst>
        </xdr:cNvPr>
        <xdr:cNvSpPr/>
      </xdr:nvSpPr>
      <xdr:spPr>
        <a:xfrm>
          <a:off x="6124160" y="5653296"/>
          <a:ext cx="177800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1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22</xdr:col>
      <xdr:colOff>6508</xdr:colOff>
      <xdr:row>14</xdr:row>
      <xdr:rowOff>298173</xdr:rowOff>
    </xdr:from>
    <xdr:to>
      <xdr:col>27</xdr:col>
      <xdr:colOff>317651</xdr:colOff>
      <xdr:row>14</xdr:row>
      <xdr:rowOff>298173</xdr:rowOff>
    </xdr:to>
    <xdr:cxnSp macro="">
      <xdr:nvCxnSpPr>
        <xdr:cNvPr id="158" name="直線矢印コネクタ 157">
          <a:extLst>
            <a:ext uri="{FF2B5EF4-FFF2-40B4-BE49-F238E27FC236}">
              <a16:creationId xmlns:a16="http://schemas.microsoft.com/office/drawing/2014/main" id="{BE5ED01A-01D5-4F4D-8502-2C19C98BB016}"/>
            </a:ext>
          </a:extLst>
        </xdr:cNvPr>
        <xdr:cNvCxnSpPr/>
      </xdr:nvCxnSpPr>
      <xdr:spPr>
        <a:xfrm flipV="1">
          <a:off x="8102758" y="7958994"/>
          <a:ext cx="1944000" cy="0"/>
        </a:xfrm>
        <a:prstGeom prst="straightConnector1">
          <a:avLst/>
        </a:prstGeom>
        <a:ln w="22225">
          <a:solidFill>
            <a:schemeClr val="accent2"/>
          </a:solidFill>
          <a:headEnd type="arrow" w="lg" len="med"/>
          <a:tailEnd type="arrow" w="lg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98570</xdr:colOff>
      <xdr:row>14</xdr:row>
      <xdr:rowOff>190503</xdr:rowOff>
    </xdr:from>
    <xdr:to>
      <xdr:col>22</xdr:col>
      <xdr:colOff>276370</xdr:colOff>
      <xdr:row>14</xdr:row>
      <xdr:rowOff>442503</xdr:rowOff>
    </xdr:to>
    <xdr:sp macro="" textlink="">
      <xdr:nvSpPr>
        <xdr:cNvPr id="159" name="四角形: 角を丸くする 158">
          <a:extLst>
            <a:ext uri="{FF2B5EF4-FFF2-40B4-BE49-F238E27FC236}">
              <a16:creationId xmlns:a16="http://schemas.microsoft.com/office/drawing/2014/main" id="{2E91AC95-81A9-48FB-80FC-ADC76EF81E6A}"/>
            </a:ext>
          </a:extLst>
        </xdr:cNvPr>
        <xdr:cNvSpPr/>
      </xdr:nvSpPr>
      <xdr:spPr>
        <a:xfrm>
          <a:off x="8156720" y="7867653"/>
          <a:ext cx="177800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2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29</xdr:col>
      <xdr:colOff>24846</xdr:colOff>
      <xdr:row>15</xdr:row>
      <xdr:rowOff>231914</xdr:rowOff>
    </xdr:from>
    <xdr:to>
      <xdr:col>29</xdr:col>
      <xdr:colOff>202646</xdr:colOff>
      <xdr:row>15</xdr:row>
      <xdr:rowOff>483914</xdr:rowOff>
    </xdr:to>
    <xdr:sp macro="" textlink="">
      <xdr:nvSpPr>
        <xdr:cNvPr id="160" name="四角形: 角を丸くする 159">
          <a:extLst>
            <a:ext uri="{FF2B5EF4-FFF2-40B4-BE49-F238E27FC236}">
              <a16:creationId xmlns:a16="http://schemas.microsoft.com/office/drawing/2014/main" id="{3FECA082-E616-43CE-B3CB-65EFC3A4FAFB}"/>
            </a:ext>
          </a:extLst>
        </xdr:cNvPr>
        <xdr:cNvSpPr/>
      </xdr:nvSpPr>
      <xdr:spPr>
        <a:xfrm>
          <a:off x="10292796" y="6270764"/>
          <a:ext cx="177800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1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29</xdr:col>
      <xdr:colOff>223629</xdr:colOff>
      <xdr:row>15</xdr:row>
      <xdr:rowOff>231913</xdr:rowOff>
    </xdr:from>
    <xdr:to>
      <xdr:col>30</xdr:col>
      <xdr:colOff>78407</xdr:colOff>
      <xdr:row>15</xdr:row>
      <xdr:rowOff>483913</xdr:rowOff>
    </xdr:to>
    <xdr:sp macro="" textlink="">
      <xdr:nvSpPr>
        <xdr:cNvPr id="161" name="四角形: 角を丸くする 160">
          <a:extLst>
            <a:ext uri="{FF2B5EF4-FFF2-40B4-BE49-F238E27FC236}">
              <a16:creationId xmlns:a16="http://schemas.microsoft.com/office/drawing/2014/main" id="{9D0BD3F1-32B8-4103-AA75-1A30CC2DE2CB}"/>
            </a:ext>
          </a:extLst>
        </xdr:cNvPr>
        <xdr:cNvSpPr/>
      </xdr:nvSpPr>
      <xdr:spPr>
        <a:xfrm>
          <a:off x="10491579" y="6270763"/>
          <a:ext cx="178628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2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31</xdr:col>
      <xdr:colOff>24847</xdr:colOff>
      <xdr:row>15</xdr:row>
      <xdr:rowOff>231916</xdr:rowOff>
    </xdr:from>
    <xdr:to>
      <xdr:col>31</xdr:col>
      <xdr:colOff>202647</xdr:colOff>
      <xdr:row>15</xdr:row>
      <xdr:rowOff>483916</xdr:rowOff>
    </xdr:to>
    <xdr:sp macro="" textlink="">
      <xdr:nvSpPr>
        <xdr:cNvPr id="162" name="四角形: 角を丸くする 161">
          <a:extLst>
            <a:ext uri="{FF2B5EF4-FFF2-40B4-BE49-F238E27FC236}">
              <a16:creationId xmlns:a16="http://schemas.microsoft.com/office/drawing/2014/main" id="{37905477-663B-49AD-A900-4B19244119B3}"/>
            </a:ext>
          </a:extLst>
        </xdr:cNvPr>
        <xdr:cNvSpPr/>
      </xdr:nvSpPr>
      <xdr:spPr>
        <a:xfrm>
          <a:off x="10940497" y="6270766"/>
          <a:ext cx="177800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3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37</xdr:col>
      <xdr:colOff>82826</xdr:colOff>
      <xdr:row>15</xdr:row>
      <xdr:rowOff>273328</xdr:rowOff>
    </xdr:from>
    <xdr:to>
      <xdr:col>37</xdr:col>
      <xdr:colOff>260626</xdr:colOff>
      <xdr:row>15</xdr:row>
      <xdr:rowOff>525328</xdr:rowOff>
    </xdr:to>
    <xdr:sp macro="" textlink="">
      <xdr:nvSpPr>
        <xdr:cNvPr id="163" name="四角形: 角を丸くする 162">
          <a:extLst>
            <a:ext uri="{FF2B5EF4-FFF2-40B4-BE49-F238E27FC236}">
              <a16:creationId xmlns:a16="http://schemas.microsoft.com/office/drawing/2014/main" id="{F025DB43-54DC-43EB-9CCD-E94FAFBC5D6F}"/>
            </a:ext>
          </a:extLst>
        </xdr:cNvPr>
        <xdr:cNvSpPr/>
      </xdr:nvSpPr>
      <xdr:spPr>
        <a:xfrm>
          <a:off x="12941576" y="6312178"/>
          <a:ext cx="177800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4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32</xdr:col>
      <xdr:colOff>231913</xdr:colOff>
      <xdr:row>13</xdr:row>
      <xdr:rowOff>273326</xdr:rowOff>
    </xdr:from>
    <xdr:to>
      <xdr:col>33</xdr:col>
      <xdr:colOff>86691</xdr:colOff>
      <xdr:row>13</xdr:row>
      <xdr:rowOff>525326</xdr:rowOff>
    </xdr:to>
    <xdr:sp macro="" textlink="">
      <xdr:nvSpPr>
        <xdr:cNvPr id="164" name="四角形: 角を丸くする 163">
          <a:extLst>
            <a:ext uri="{FF2B5EF4-FFF2-40B4-BE49-F238E27FC236}">
              <a16:creationId xmlns:a16="http://schemas.microsoft.com/office/drawing/2014/main" id="{CE4B0AAB-C068-49E0-B453-AFB557694A2A}"/>
            </a:ext>
          </a:extLst>
        </xdr:cNvPr>
        <xdr:cNvSpPr/>
      </xdr:nvSpPr>
      <xdr:spPr>
        <a:xfrm>
          <a:off x="11471413" y="5226326"/>
          <a:ext cx="178628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2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40</xdr:col>
      <xdr:colOff>224115</xdr:colOff>
      <xdr:row>16</xdr:row>
      <xdr:rowOff>165653</xdr:rowOff>
    </xdr:from>
    <xdr:to>
      <xdr:col>42</xdr:col>
      <xdr:colOff>151487</xdr:colOff>
      <xdr:row>16</xdr:row>
      <xdr:rowOff>417653</xdr:rowOff>
    </xdr:to>
    <xdr:grpSp>
      <xdr:nvGrpSpPr>
        <xdr:cNvPr id="165" name="グループ化 164">
          <a:extLst>
            <a:ext uri="{FF2B5EF4-FFF2-40B4-BE49-F238E27FC236}">
              <a16:creationId xmlns:a16="http://schemas.microsoft.com/office/drawing/2014/main" id="{A527440D-79A4-48E5-B1BF-137771A3EB29}"/>
            </a:ext>
          </a:extLst>
        </xdr:cNvPr>
        <xdr:cNvGrpSpPr/>
      </xdr:nvGrpSpPr>
      <xdr:grpSpPr>
        <a:xfrm>
          <a:off x="14198651" y="8887832"/>
          <a:ext cx="580515" cy="252000"/>
          <a:chOff x="14138413" y="6369326"/>
          <a:chExt cx="575364" cy="252000"/>
        </a:xfrm>
      </xdr:grpSpPr>
      <xdr:sp macro="" textlink="">
        <xdr:nvSpPr>
          <xdr:cNvPr id="166" name="四角形: 角を丸くする 165">
            <a:extLst>
              <a:ext uri="{FF2B5EF4-FFF2-40B4-BE49-F238E27FC236}">
                <a16:creationId xmlns:a16="http://schemas.microsoft.com/office/drawing/2014/main" id="{124944C0-7AE9-43FD-963F-64814B7FE545}"/>
              </a:ext>
            </a:extLst>
          </xdr:cNvPr>
          <xdr:cNvSpPr/>
        </xdr:nvSpPr>
        <xdr:spPr>
          <a:xfrm>
            <a:off x="14138413" y="6369326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1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67" name="四角形: 角を丸くする 166">
            <a:extLst>
              <a:ext uri="{FF2B5EF4-FFF2-40B4-BE49-F238E27FC236}">
                <a16:creationId xmlns:a16="http://schemas.microsoft.com/office/drawing/2014/main" id="{E67693D8-53D9-4D47-829E-2F79A34F8E38}"/>
              </a:ext>
            </a:extLst>
          </xdr:cNvPr>
          <xdr:cNvSpPr/>
        </xdr:nvSpPr>
        <xdr:spPr>
          <a:xfrm>
            <a:off x="14337196" y="6369326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2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  <xdr:sp macro="" textlink="">
        <xdr:nvSpPr>
          <xdr:cNvPr id="168" name="四角形: 角を丸くする 167">
            <a:extLst>
              <a:ext uri="{FF2B5EF4-FFF2-40B4-BE49-F238E27FC236}">
                <a16:creationId xmlns:a16="http://schemas.microsoft.com/office/drawing/2014/main" id="{D690AEBC-D0CB-4461-8307-47839E0C6222}"/>
              </a:ext>
            </a:extLst>
          </xdr:cNvPr>
          <xdr:cNvSpPr/>
        </xdr:nvSpPr>
        <xdr:spPr>
          <a:xfrm>
            <a:off x="14535977" y="6369326"/>
            <a:ext cx="177800" cy="2520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latin typeface="Comic Sans MS" panose="030F0702030302020204" pitchFamily="66" charset="0"/>
              </a:rPr>
              <a:t>3</a:t>
            </a:r>
            <a:endParaRPr kumimoji="1" lang="ja-JP" altLang="en-US" sz="1100">
              <a:latin typeface="Comic Sans MS" panose="030F0702030302020204" pitchFamily="66" charset="0"/>
            </a:endParaRPr>
          </a:p>
        </xdr:txBody>
      </xdr:sp>
    </xdr:grpSp>
    <xdr:clientData/>
  </xdr:twoCellAnchor>
  <xdr:twoCellAnchor>
    <xdr:from>
      <xdr:col>39</xdr:col>
      <xdr:colOff>107674</xdr:colOff>
      <xdr:row>11</xdr:row>
      <xdr:rowOff>265044</xdr:rowOff>
    </xdr:from>
    <xdr:to>
      <xdr:col>40</xdr:col>
      <xdr:colOff>213103</xdr:colOff>
      <xdr:row>11</xdr:row>
      <xdr:rowOff>517044</xdr:rowOff>
    </xdr:to>
    <xdr:sp macro="" textlink="">
      <xdr:nvSpPr>
        <xdr:cNvPr id="169" name="四角形: 角を丸くする 168">
          <a:extLst>
            <a:ext uri="{FF2B5EF4-FFF2-40B4-BE49-F238E27FC236}">
              <a16:creationId xmlns:a16="http://schemas.microsoft.com/office/drawing/2014/main" id="{1D2248FF-D079-4B22-9ABD-64CAB670A8B4}"/>
            </a:ext>
          </a:extLst>
        </xdr:cNvPr>
        <xdr:cNvSpPr/>
      </xdr:nvSpPr>
      <xdr:spPr>
        <a:xfrm>
          <a:off x="13614124" y="4132194"/>
          <a:ext cx="429279" cy="252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DT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16</xdr:col>
      <xdr:colOff>153781</xdr:colOff>
      <xdr:row>10</xdr:row>
      <xdr:rowOff>489924</xdr:rowOff>
    </xdr:from>
    <xdr:to>
      <xdr:col>16</xdr:col>
      <xdr:colOff>153781</xdr:colOff>
      <xdr:row>13</xdr:row>
      <xdr:rowOff>24848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AE0DEC78-4496-44A9-AD6B-71200B1C5E5F}"/>
            </a:ext>
          </a:extLst>
        </xdr:cNvPr>
        <xdr:cNvCxnSpPr>
          <a:stCxn id="152" idx="2"/>
          <a:endCxn id="108" idx="0"/>
        </xdr:cNvCxnSpPr>
      </xdr:nvCxnSpPr>
      <xdr:spPr>
        <a:xfrm flipH="1">
          <a:off x="6283399" y="6036836"/>
          <a:ext cx="0" cy="1148571"/>
        </a:xfrm>
        <a:prstGeom prst="line">
          <a:avLst/>
        </a:prstGeom>
        <a:ln w="19050" cmpd="dbl"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190498</xdr:colOff>
      <xdr:row>13</xdr:row>
      <xdr:rowOff>108855</xdr:rowOff>
    </xdr:from>
    <xdr:to>
      <xdr:col>43</xdr:col>
      <xdr:colOff>13607</xdr:colOff>
      <xdr:row>13</xdr:row>
      <xdr:rowOff>449036</xdr:rowOff>
    </xdr:to>
    <xdr:sp macro="" textlink="">
      <xdr:nvSpPr>
        <xdr:cNvPr id="171" name="吹き出し: 左矢印 170">
          <a:extLst>
            <a:ext uri="{FF2B5EF4-FFF2-40B4-BE49-F238E27FC236}">
              <a16:creationId xmlns:a16="http://schemas.microsoft.com/office/drawing/2014/main" id="{CB874D6D-34E4-4513-AF4A-E2778A53935B}"/>
            </a:ext>
          </a:extLst>
        </xdr:cNvPr>
        <xdr:cNvSpPr/>
      </xdr:nvSpPr>
      <xdr:spPr>
        <a:xfrm>
          <a:off x="12077698" y="5061855"/>
          <a:ext cx="2737759" cy="340181"/>
        </a:xfrm>
        <a:prstGeom prst="leftArrowCallout">
          <a:avLst>
            <a:gd name="adj1" fmla="val 25000"/>
            <a:gd name="adj2" fmla="val 25000"/>
            <a:gd name="adj3" fmla="val 68854"/>
            <a:gd name="adj4" fmla="val 82136"/>
          </a:avLst>
        </a:prstGeom>
        <a:solidFill>
          <a:srgbClr val="FFCCFF"/>
        </a:solidFill>
        <a:ln w="19050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年長の学年の間（</a:t>
          </a:r>
          <a:r>
            <a:rPr kumimoji="1" lang="en-US" altLang="ja-JP" sz="1100" b="1">
              <a:solidFill>
                <a:schemeClr val="tx1"/>
              </a:solidFill>
            </a:rPr>
            <a:t>1</a:t>
          </a:r>
          <a:r>
            <a:rPr kumimoji="1" lang="ja-JP" altLang="en-US" sz="1100" b="1">
              <a:solidFill>
                <a:schemeClr val="tx1"/>
              </a:solidFill>
            </a:rPr>
            <a:t>年間のみ）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29615</xdr:colOff>
      <xdr:row>9</xdr:row>
      <xdr:rowOff>32017</xdr:rowOff>
    </xdr:from>
    <xdr:to>
      <xdr:col>1</xdr:col>
      <xdr:colOff>812508</xdr:colOff>
      <xdr:row>9</xdr:row>
      <xdr:rowOff>500017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6384FDF4-233E-4A85-B7B7-D24C896F2ADB}"/>
            </a:ext>
          </a:extLst>
        </xdr:cNvPr>
        <xdr:cNvSpPr/>
      </xdr:nvSpPr>
      <xdr:spPr>
        <a:xfrm>
          <a:off x="29615" y="5012231"/>
          <a:ext cx="1368000" cy="468000"/>
        </a:xfrm>
        <a:prstGeom prst="rect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29615</xdr:colOff>
      <xdr:row>10</xdr:row>
      <xdr:rowOff>32016</xdr:rowOff>
    </xdr:from>
    <xdr:to>
      <xdr:col>1</xdr:col>
      <xdr:colOff>812508</xdr:colOff>
      <xdr:row>10</xdr:row>
      <xdr:rowOff>500016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8D83BFDE-89B5-4A7F-985E-C633B051D58C}"/>
            </a:ext>
          </a:extLst>
        </xdr:cNvPr>
        <xdr:cNvSpPr/>
      </xdr:nvSpPr>
      <xdr:spPr>
        <a:xfrm>
          <a:off x="29615" y="5542909"/>
          <a:ext cx="1368000" cy="46800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29616</xdr:colOff>
      <xdr:row>11</xdr:row>
      <xdr:rowOff>29615</xdr:rowOff>
    </xdr:from>
    <xdr:to>
      <xdr:col>1</xdr:col>
      <xdr:colOff>812509</xdr:colOff>
      <xdr:row>11</xdr:row>
      <xdr:rowOff>245615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E20CBDC8-DC19-4302-BB7F-457E9CAC4271}"/>
            </a:ext>
          </a:extLst>
        </xdr:cNvPr>
        <xdr:cNvSpPr/>
      </xdr:nvSpPr>
      <xdr:spPr>
        <a:xfrm>
          <a:off x="29616" y="6071186"/>
          <a:ext cx="1368000" cy="216000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29616</xdr:colOff>
      <xdr:row>11</xdr:row>
      <xdr:rowOff>288151</xdr:rowOff>
    </xdr:from>
    <xdr:to>
      <xdr:col>1</xdr:col>
      <xdr:colOff>812509</xdr:colOff>
      <xdr:row>11</xdr:row>
      <xdr:rowOff>504151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6D563B88-91F7-4653-9AA7-138612C5CBD7}"/>
            </a:ext>
          </a:extLst>
        </xdr:cNvPr>
        <xdr:cNvSpPr/>
      </xdr:nvSpPr>
      <xdr:spPr>
        <a:xfrm>
          <a:off x="29616" y="6329722"/>
          <a:ext cx="1368000" cy="21600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27214</xdr:colOff>
      <xdr:row>13</xdr:row>
      <xdr:rowOff>40822</xdr:rowOff>
    </xdr:from>
    <xdr:to>
      <xdr:col>1</xdr:col>
      <xdr:colOff>810107</xdr:colOff>
      <xdr:row>13</xdr:row>
      <xdr:rowOff>256822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157238F3-7FC1-4B73-B7E3-71D40057674F}"/>
            </a:ext>
          </a:extLst>
        </xdr:cNvPr>
        <xdr:cNvSpPr/>
      </xdr:nvSpPr>
      <xdr:spPr>
        <a:xfrm>
          <a:off x="27214" y="7157358"/>
          <a:ext cx="1368000" cy="216000"/>
        </a:xfrm>
        <a:prstGeom prst="rect">
          <a:avLst/>
        </a:prstGeom>
        <a:noFill/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27214</xdr:colOff>
      <xdr:row>13</xdr:row>
      <xdr:rowOff>299357</xdr:rowOff>
    </xdr:from>
    <xdr:to>
      <xdr:col>1</xdr:col>
      <xdr:colOff>810107</xdr:colOff>
      <xdr:row>13</xdr:row>
      <xdr:rowOff>515357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792A3CB1-CA65-42CD-A1C2-3B9C2125E9E9}"/>
            </a:ext>
          </a:extLst>
        </xdr:cNvPr>
        <xdr:cNvSpPr/>
      </xdr:nvSpPr>
      <xdr:spPr>
        <a:xfrm>
          <a:off x="27214" y="7415893"/>
          <a:ext cx="1368000" cy="216000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29615</xdr:colOff>
      <xdr:row>14</xdr:row>
      <xdr:rowOff>29615</xdr:rowOff>
    </xdr:from>
    <xdr:to>
      <xdr:col>1</xdr:col>
      <xdr:colOff>812508</xdr:colOff>
      <xdr:row>14</xdr:row>
      <xdr:rowOff>497615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493ED3CD-CA33-4AAC-9E59-E724916F2C99}"/>
            </a:ext>
          </a:extLst>
        </xdr:cNvPr>
        <xdr:cNvSpPr/>
      </xdr:nvSpPr>
      <xdr:spPr>
        <a:xfrm>
          <a:off x="29615" y="7690436"/>
          <a:ext cx="1368000" cy="468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29615</xdr:colOff>
      <xdr:row>15</xdr:row>
      <xdr:rowOff>29615</xdr:rowOff>
    </xdr:from>
    <xdr:to>
      <xdr:col>1</xdr:col>
      <xdr:colOff>812508</xdr:colOff>
      <xdr:row>15</xdr:row>
      <xdr:rowOff>497615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75FFE601-C02A-4CD2-AD45-781A5FEC39BD}"/>
            </a:ext>
          </a:extLst>
        </xdr:cNvPr>
        <xdr:cNvSpPr/>
      </xdr:nvSpPr>
      <xdr:spPr>
        <a:xfrm>
          <a:off x="29615" y="8221115"/>
          <a:ext cx="1368000" cy="468000"/>
        </a:xfrm>
        <a:prstGeom prst="rect">
          <a:avLst/>
        </a:prstGeom>
        <a:noFill/>
        <a:ln w="28575">
          <a:solidFill>
            <a:srgbClr val="CC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40821</xdr:colOff>
      <xdr:row>16</xdr:row>
      <xdr:rowOff>0</xdr:rowOff>
    </xdr:from>
    <xdr:to>
      <xdr:col>1</xdr:col>
      <xdr:colOff>823714</xdr:colOff>
      <xdr:row>16</xdr:row>
      <xdr:rowOff>504536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9D16E5C7-143B-43EB-B078-6D3A992D4BBD}"/>
            </a:ext>
          </a:extLst>
        </xdr:cNvPr>
        <xdr:cNvSpPr/>
      </xdr:nvSpPr>
      <xdr:spPr>
        <a:xfrm>
          <a:off x="40821" y="8722179"/>
          <a:ext cx="1368000" cy="504536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194502</xdr:colOff>
      <xdr:row>15</xdr:row>
      <xdr:rowOff>120062</xdr:rowOff>
    </xdr:from>
    <xdr:to>
      <xdr:col>23</xdr:col>
      <xdr:colOff>254855</xdr:colOff>
      <xdr:row>15</xdr:row>
      <xdr:rowOff>444062</xdr:rowOff>
    </xdr:to>
    <xdr:sp macro="" textlink="">
      <xdr:nvSpPr>
        <xdr:cNvPr id="181" name="四角形: 角を丸くする 180">
          <a:extLst>
            <a:ext uri="{FF2B5EF4-FFF2-40B4-BE49-F238E27FC236}">
              <a16:creationId xmlns:a16="http://schemas.microsoft.com/office/drawing/2014/main" id="{29098E9F-BED3-4636-83CE-CD862876B9C9}"/>
            </a:ext>
          </a:extLst>
        </xdr:cNvPr>
        <xdr:cNvSpPr/>
      </xdr:nvSpPr>
      <xdr:spPr>
        <a:xfrm>
          <a:off x="4699267" y="8356386"/>
          <a:ext cx="3960000" cy="324000"/>
        </a:xfrm>
        <a:prstGeom prst="roundRect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生後</a:t>
          </a:r>
          <a:r>
            <a:rPr kumimoji="1" lang="en-US" altLang="ja-JP" sz="1000">
              <a:latin typeface="+mn-ea"/>
              <a:ea typeface="+mn-ea"/>
            </a:rPr>
            <a:t>6</a:t>
          </a:r>
          <a:r>
            <a:rPr kumimoji="1" lang="ja-JP" altLang="en-US" sz="1000">
              <a:latin typeface="+mn-ea"/>
              <a:ea typeface="+mn-ea"/>
            </a:rPr>
            <a:t>か月から可能だが、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標準的接種は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歳以降。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200105</xdr:colOff>
      <xdr:row>11</xdr:row>
      <xdr:rowOff>493059</xdr:rowOff>
    </xdr:from>
    <xdr:to>
      <xdr:col>22</xdr:col>
      <xdr:colOff>202609</xdr:colOff>
      <xdr:row>14</xdr:row>
      <xdr:rowOff>123265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5B85729F-96FC-43DA-AA2F-6EB4BC69A5D4}"/>
            </a:ext>
          </a:extLst>
        </xdr:cNvPr>
        <xdr:cNvCxnSpPr>
          <a:endCxn id="102" idx="0"/>
        </xdr:cNvCxnSpPr>
      </xdr:nvCxnSpPr>
      <xdr:spPr>
        <a:xfrm>
          <a:off x="8296355" y="6534630"/>
          <a:ext cx="2504" cy="1249456"/>
        </a:xfrm>
        <a:prstGeom prst="line">
          <a:avLst/>
        </a:prstGeom>
        <a:ln w="19050" cmpd="dbl"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133349</xdr:colOff>
      <xdr:row>16</xdr:row>
      <xdr:rowOff>36740</xdr:rowOff>
    </xdr:from>
    <xdr:to>
      <xdr:col>41</xdr:col>
      <xdr:colOff>57149</xdr:colOff>
      <xdr:row>17</xdr:row>
      <xdr:rowOff>9525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8E2A0FB3-013F-4B03-8659-E72DB7210A14}"/>
            </a:ext>
          </a:extLst>
        </xdr:cNvPr>
        <xdr:cNvSpPr txBox="1"/>
      </xdr:nvSpPr>
      <xdr:spPr>
        <a:xfrm>
          <a:off x="13696949" y="8780690"/>
          <a:ext cx="571500" cy="50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〠</a:t>
          </a:r>
        </a:p>
      </xdr:txBody>
    </xdr:sp>
    <xdr:clientData/>
  </xdr:twoCellAnchor>
  <xdr:twoCellAnchor>
    <xdr:from>
      <xdr:col>2</xdr:col>
      <xdr:colOff>95249</xdr:colOff>
      <xdr:row>19</xdr:row>
      <xdr:rowOff>81643</xdr:rowOff>
    </xdr:from>
    <xdr:to>
      <xdr:col>2</xdr:col>
      <xdr:colOff>707249</xdr:colOff>
      <xdr:row>20</xdr:row>
      <xdr:rowOff>238393</xdr:rowOff>
    </xdr:to>
    <xdr:sp macro="" textlink="">
      <xdr:nvSpPr>
        <xdr:cNvPr id="184" name="四角形: 角を丸くする 183">
          <a:extLst>
            <a:ext uri="{FF2B5EF4-FFF2-40B4-BE49-F238E27FC236}">
              <a16:creationId xmlns:a16="http://schemas.microsoft.com/office/drawing/2014/main" id="{4F2C960C-EEC0-479F-A72F-78A026987504}"/>
            </a:ext>
          </a:extLst>
        </xdr:cNvPr>
        <xdr:cNvSpPr/>
      </xdr:nvSpPr>
      <xdr:spPr>
        <a:xfrm>
          <a:off x="1523999" y="9729107"/>
          <a:ext cx="612000" cy="252000"/>
        </a:xfrm>
        <a:prstGeom prst="roundRect">
          <a:avLst/>
        </a:prstGeom>
        <a:solidFill>
          <a:srgbClr val="33CCFF">
            <a:alpha val="50196"/>
          </a:srgbClr>
        </a:solidFill>
        <a:ln w="9525">
          <a:solidFill>
            <a:srgbClr val="0070C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117230</xdr:colOff>
      <xdr:row>10</xdr:row>
      <xdr:rowOff>175846</xdr:rowOff>
    </xdr:from>
    <xdr:to>
      <xdr:col>16</xdr:col>
      <xdr:colOff>296741</xdr:colOff>
      <xdr:row>10</xdr:row>
      <xdr:rowOff>426660</xdr:rowOff>
    </xdr:to>
    <xdr:sp macro="" textlink="">
      <xdr:nvSpPr>
        <xdr:cNvPr id="90" name="四角形: 角を丸くする 89">
          <a:extLst>
            <a:ext uri="{FF2B5EF4-FFF2-40B4-BE49-F238E27FC236}">
              <a16:creationId xmlns:a16="http://schemas.microsoft.com/office/drawing/2014/main" id="{67F1D903-7889-481F-B759-CE4FC30C0C7D}"/>
            </a:ext>
          </a:extLst>
        </xdr:cNvPr>
        <xdr:cNvSpPr/>
      </xdr:nvSpPr>
      <xdr:spPr>
        <a:xfrm>
          <a:off x="6220557" y="5707673"/>
          <a:ext cx="179511" cy="25081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4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16</xdr:col>
      <xdr:colOff>117231</xdr:colOff>
      <xdr:row>9</xdr:row>
      <xdr:rowOff>153865</xdr:rowOff>
    </xdr:from>
    <xdr:to>
      <xdr:col>16</xdr:col>
      <xdr:colOff>296742</xdr:colOff>
      <xdr:row>9</xdr:row>
      <xdr:rowOff>404679</xdr:rowOff>
    </xdr:to>
    <xdr:sp macro="" textlink="">
      <xdr:nvSpPr>
        <xdr:cNvPr id="91" name="四角形: 角を丸くする 90">
          <a:extLst>
            <a:ext uri="{FF2B5EF4-FFF2-40B4-BE49-F238E27FC236}">
              <a16:creationId xmlns:a16="http://schemas.microsoft.com/office/drawing/2014/main" id="{A6D094CB-A059-45A9-81C1-4CBA6C618798}"/>
            </a:ext>
          </a:extLst>
        </xdr:cNvPr>
        <xdr:cNvSpPr/>
      </xdr:nvSpPr>
      <xdr:spPr>
        <a:xfrm>
          <a:off x="6220558" y="5150827"/>
          <a:ext cx="179511" cy="25081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Comic Sans MS" panose="030F0702030302020204" pitchFamily="66" charset="0"/>
            </a:rPr>
            <a:t>4</a:t>
          </a:r>
          <a:endParaRPr kumimoji="1" lang="ja-JP" altLang="en-US" sz="1100">
            <a:latin typeface="Comic Sans MS" panose="030F0702030302020204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BEBF-1B43-49E2-9096-EEEDAD933950}">
  <sheetPr codeName="Sheet3">
    <tabColor rgb="FFFFC000"/>
    <pageSetUpPr fitToPage="1"/>
  </sheetPr>
  <dimension ref="A1:BD35"/>
  <sheetViews>
    <sheetView tabSelected="1" view="pageBreakPreview" zoomScale="70" zoomScaleNormal="70" zoomScaleSheetLayoutView="70" workbookViewId="0">
      <selection activeCell="AT2" sqref="AT2"/>
    </sheetView>
  </sheetViews>
  <sheetFormatPr defaultRowHeight="18.75"/>
  <cols>
    <col min="1" max="1" width="7.75" style="7" customWidth="1"/>
    <col min="2" max="2" width="11" style="7" customWidth="1"/>
    <col min="3" max="3" width="10" style="26" customWidth="1"/>
    <col min="4" max="4" width="4.25" style="6" customWidth="1"/>
    <col min="5" max="6" width="2.375" style="6" customWidth="1"/>
    <col min="7" max="45" width="4.25" style="6" customWidth="1"/>
    <col min="46" max="46" width="12.375" style="6" customWidth="1"/>
    <col min="47" max="16384" width="9" style="6"/>
  </cols>
  <sheetData>
    <row r="1" spans="1:56" s="3" customFormat="1" ht="80.099999999999994" customHeight="1" thickBot="1">
      <c r="A1" s="104" t="s">
        <v>89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3" t="s">
        <v>73</v>
      </c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" t="s">
        <v>76</v>
      </c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s="3" customFormat="1" ht="99.95" customHeight="1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>
        <v>45017</v>
      </c>
      <c r="AJ2" s="106"/>
      <c r="AK2" s="106"/>
      <c r="AL2" s="106"/>
      <c r="AM2" s="106"/>
      <c r="AN2" s="106"/>
      <c r="AO2" s="106"/>
      <c r="AP2" s="106"/>
      <c r="AQ2" s="106"/>
      <c r="AR2" s="106"/>
      <c r="AS2" s="107"/>
      <c r="AT2" s="44"/>
    </row>
    <row r="3" spans="1:56" s="3" customFormat="1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56" ht="38.1" customHeight="1">
      <c r="A4" s="131" t="s">
        <v>88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8" t="s">
        <v>87</v>
      </c>
      <c r="AJ4" s="138"/>
      <c r="AK4" s="138"/>
      <c r="AL4" s="138"/>
      <c r="AM4" s="138"/>
      <c r="AN4" s="138"/>
      <c r="AO4" s="138"/>
      <c r="AP4" s="138"/>
      <c r="AQ4" s="138"/>
      <c r="AR4" s="138"/>
      <c r="AS4" s="138"/>
    </row>
    <row r="5" spans="1:56" s="7" customFormat="1" ht="23.1" customHeight="1">
      <c r="A5" s="132" t="s">
        <v>0</v>
      </c>
      <c r="B5" s="133"/>
      <c r="C5" s="134"/>
      <c r="D5" s="130" t="s">
        <v>18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 t="s">
        <v>19</v>
      </c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17" t="s">
        <v>3</v>
      </c>
      <c r="AD5" s="115" t="s">
        <v>4</v>
      </c>
      <c r="AE5" s="115"/>
      <c r="AF5" s="117" t="s">
        <v>5</v>
      </c>
      <c r="AG5" s="117" t="s">
        <v>6</v>
      </c>
      <c r="AH5" s="117" t="s">
        <v>7</v>
      </c>
      <c r="AI5" s="135" t="s">
        <v>8</v>
      </c>
      <c r="AJ5" s="135"/>
      <c r="AK5" s="117" t="s">
        <v>9</v>
      </c>
      <c r="AL5" s="117" t="s">
        <v>10</v>
      </c>
      <c r="AM5" s="117" t="s">
        <v>11</v>
      </c>
      <c r="AN5" s="117" t="s">
        <v>12</v>
      </c>
      <c r="AO5" s="117" t="s">
        <v>13</v>
      </c>
      <c r="AP5" s="117" t="s">
        <v>14</v>
      </c>
      <c r="AQ5" s="117" t="s">
        <v>15</v>
      </c>
      <c r="AR5" s="117" t="s">
        <v>16</v>
      </c>
      <c r="AS5" s="117" t="s">
        <v>17</v>
      </c>
    </row>
    <row r="6" spans="1:56" s="8" customFormat="1" ht="23.1" customHeight="1">
      <c r="A6" s="118" t="s">
        <v>1</v>
      </c>
      <c r="B6" s="119"/>
      <c r="C6" s="45" t="s">
        <v>2</v>
      </c>
      <c r="D6" s="46">
        <v>0</v>
      </c>
      <c r="E6" s="136">
        <v>1</v>
      </c>
      <c r="F6" s="137"/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  <c r="N6" s="47">
        <v>9</v>
      </c>
      <c r="O6" s="47">
        <v>10</v>
      </c>
      <c r="P6" s="48">
        <v>11</v>
      </c>
      <c r="Q6" s="46">
        <v>0</v>
      </c>
      <c r="R6" s="47">
        <v>1</v>
      </c>
      <c r="S6" s="47">
        <v>2</v>
      </c>
      <c r="T6" s="47">
        <v>3</v>
      </c>
      <c r="U6" s="47">
        <v>4</v>
      </c>
      <c r="V6" s="47">
        <v>5</v>
      </c>
      <c r="W6" s="47">
        <v>6</v>
      </c>
      <c r="X6" s="47">
        <v>7</v>
      </c>
      <c r="Y6" s="47">
        <v>8</v>
      </c>
      <c r="Z6" s="47">
        <v>9</v>
      </c>
      <c r="AA6" s="47">
        <v>10</v>
      </c>
      <c r="AB6" s="48">
        <v>11</v>
      </c>
      <c r="AC6" s="117"/>
      <c r="AD6" s="49">
        <v>0</v>
      </c>
      <c r="AE6" s="50">
        <v>6</v>
      </c>
      <c r="AF6" s="117"/>
      <c r="AG6" s="117"/>
      <c r="AH6" s="117"/>
      <c r="AI6" s="46">
        <v>0</v>
      </c>
      <c r="AJ6" s="48">
        <v>6</v>
      </c>
      <c r="AK6" s="117"/>
      <c r="AL6" s="117"/>
      <c r="AM6" s="117"/>
      <c r="AN6" s="117"/>
      <c r="AO6" s="117"/>
      <c r="AP6" s="117"/>
      <c r="AQ6" s="117"/>
      <c r="AR6" s="117"/>
      <c r="AS6" s="117"/>
    </row>
    <row r="7" spans="1:56" ht="42" customHeight="1">
      <c r="A7" s="111" t="s">
        <v>20</v>
      </c>
      <c r="B7" s="112"/>
      <c r="C7" s="51" t="s">
        <v>26</v>
      </c>
      <c r="D7" s="9"/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13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  <c r="AC7" s="17"/>
      <c r="AD7" s="14"/>
      <c r="AE7" s="16"/>
      <c r="AF7" s="17"/>
      <c r="AG7" s="17"/>
      <c r="AH7" s="17"/>
      <c r="AI7" s="14"/>
      <c r="AJ7" s="16"/>
      <c r="AK7" s="17"/>
      <c r="AL7" s="17"/>
      <c r="AM7" s="17"/>
      <c r="AN7" s="17"/>
      <c r="AO7" s="17"/>
      <c r="AP7" s="17"/>
      <c r="AQ7" s="17"/>
      <c r="AR7" s="17"/>
      <c r="AS7" s="17"/>
    </row>
    <row r="8" spans="1:56" ht="39.950000000000003" customHeight="1">
      <c r="A8" s="113" t="s">
        <v>30</v>
      </c>
      <c r="B8" s="53" t="s">
        <v>28</v>
      </c>
      <c r="C8" s="114" t="s">
        <v>25</v>
      </c>
      <c r="D8" s="55"/>
      <c r="E8" s="56"/>
      <c r="F8" s="18"/>
      <c r="G8" s="19"/>
      <c r="H8" s="19"/>
      <c r="I8" s="19"/>
      <c r="J8" s="19"/>
      <c r="K8" s="62"/>
      <c r="L8" s="62"/>
      <c r="M8" s="62"/>
      <c r="N8" s="62"/>
      <c r="O8" s="62"/>
      <c r="P8" s="63"/>
      <c r="Q8" s="55"/>
      <c r="R8" s="62"/>
      <c r="S8" s="62"/>
      <c r="T8" s="62"/>
      <c r="U8" s="62"/>
      <c r="V8" s="62"/>
      <c r="W8" s="62"/>
      <c r="X8" s="62"/>
      <c r="Y8" s="62"/>
      <c r="Z8" s="62"/>
      <c r="AA8" s="62"/>
      <c r="AB8" s="63"/>
      <c r="AC8" s="64"/>
      <c r="AD8" s="55"/>
      <c r="AE8" s="63"/>
      <c r="AF8" s="64"/>
      <c r="AG8" s="64"/>
      <c r="AH8" s="64"/>
      <c r="AI8" s="55"/>
      <c r="AJ8" s="63"/>
      <c r="AK8" s="64"/>
      <c r="AL8" s="64"/>
      <c r="AM8" s="64"/>
      <c r="AN8" s="64"/>
      <c r="AO8" s="64"/>
      <c r="AP8" s="64"/>
      <c r="AQ8" s="64"/>
      <c r="AR8" s="64"/>
      <c r="AS8" s="64"/>
    </row>
    <row r="9" spans="1:56" ht="39.950000000000003" customHeight="1">
      <c r="A9" s="113"/>
      <c r="B9" s="54" t="s">
        <v>29</v>
      </c>
      <c r="C9" s="114"/>
      <c r="D9" s="57"/>
      <c r="E9" s="58"/>
      <c r="F9" s="20"/>
      <c r="G9" s="21"/>
      <c r="H9" s="21"/>
      <c r="I9" s="21"/>
      <c r="J9" s="21"/>
      <c r="K9" s="21"/>
      <c r="L9" s="21"/>
      <c r="M9" s="65"/>
      <c r="N9" s="65"/>
      <c r="O9" s="65"/>
      <c r="P9" s="66"/>
      <c r="Q9" s="57"/>
      <c r="R9" s="65"/>
      <c r="S9" s="65"/>
      <c r="T9" s="65"/>
      <c r="U9" s="65"/>
      <c r="V9" s="65"/>
      <c r="W9" s="65"/>
      <c r="X9" s="65"/>
      <c r="Y9" s="65"/>
      <c r="Z9" s="65"/>
      <c r="AA9" s="65"/>
      <c r="AB9" s="66"/>
      <c r="AC9" s="67"/>
      <c r="AD9" s="57"/>
      <c r="AE9" s="66"/>
      <c r="AF9" s="67"/>
      <c r="AG9" s="67"/>
      <c r="AH9" s="67"/>
      <c r="AI9" s="57"/>
      <c r="AJ9" s="66"/>
      <c r="AK9" s="67"/>
      <c r="AL9" s="67"/>
      <c r="AM9" s="67"/>
      <c r="AN9" s="67"/>
      <c r="AO9" s="67"/>
      <c r="AP9" s="67"/>
      <c r="AQ9" s="67"/>
      <c r="AR9" s="67"/>
      <c r="AS9" s="67"/>
    </row>
    <row r="10" spans="1:56" ht="42" customHeight="1">
      <c r="A10" s="115" t="s">
        <v>21</v>
      </c>
      <c r="B10" s="116"/>
      <c r="C10" s="51" t="s">
        <v>26</v>
      </c>
      <c r="D10" s="59"/>
      <c r="E10" s="60"/>
      <c r="F10" s="61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9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  <c r="AC10" s="22"/>
      <c r="AD10" s="9"/>
      <c r="AE10" s="13"/>
      <c r="AF10" s="22"/>
      <c r="AG10" s="68"/>
      <c r="AH10" s="68"/>
      <c r="AI10" s="59"/>
      <c r="AJ10" s="69"/>
      <c r="AK10" s="68"/>
      <c r="AL10" s="68"/>
      <c r="AM10" s="68"/>
      <c r="AN10" s="68"/>
      <c r="AO10" s="68"/>
      <c r="AP10" s="68"/>
      <c r="AQ10" s="68"/>
      <c r="AR10" s="68"/>
      <c r="AS10" s="68"/>
    </row>
    <row r="11" spans="1:56" ht="42" customHeight="1">
      <c r="A11" s="115" t="s">
        <v>84</v>
      </c>
      <c r="B11" s="116"/>
      <c r="C11" s="51" t="s">
        <v>26</v>
      </c>
      <c r="D11" s="59"/>
      <c r="E11" s="60"/>
      <c r="F11" s="61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9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22"/>
      <c r="AD11" s="9"/>
      <c r="AE11" s="13"/>
      <c r="AF11" s="22"/>
      <c r="AG11" s="17"/>
      <c r="AH11" s="68"/>
      <c r="AI11" s="59"/>
      <c r="AJ11" s="69"/>
      <c r="AK11" s="68"/>
      <c r="AL11" s="68"/>
      <c r="AM11" s="68"/>
      <c r="AN11" s="68"/>
      <c r="AO11" s="68"/>
      <c r="AP11" s="68"/>
      <c r="AQ11" s="68"/>
      <c r="AR11" s="68"/>
      <c r="AS11" s="68"/>
    </row>
    <row r="12" spans="1:56" ht="42.95" customHeight="1">
      <c r="A12" s="109" t="s">
        <v>31</v>
      </c>
      <c r="B12" s="110"/>
      <c r="C12" s="51" t="s">
        <v>26</v>
      </c>
      <c r="D12" s="59"/>
      <c r="E12" s="60"/>
      <c r="F12" s="61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9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22"/>
      <c r="AD12" s="9"/>
      <c r="AE12" s="13"/>
      <c r="AF12" s="22"/>
      <c r="AG12" s="22"/>
      <c r="AH12" s="22"/>
      <c r="AI12" s="9"/>
      <c r="AJ12" s="16"/>
      <c r="AK12" s="17"/>
      <c r="AL12" s="17"/>
      <c r="AM12" s="17"/>
      <c r="AN12" s="22"/>
      <c r="AO12" s="22"/>
      <c r="AP12" s="17"/>
      <c r="AQ12" s="17"/>
      <c r="AR12" s="17"/>
      <c r="AS12" s="17"/>
    </row>
    <row r="13" spans="1:56" ht="42" customHeight="1">
      <c r="A13" s="115" t="s">
        <v>22</v>
      </c>
      <c r="B13" s="116"/>
      <c r="C13" s="52" t="s">
        <v>27</v>
      </c>
      <c r="D13" s="9"/>
      <c r="E13" s="10"/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4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7"/>
      <c r="AD13" s="14"/>
      <c r="AE13" s="16"/>
      <c r="AF13" s="17"/>
      <c r="AG13" s="17"/>
      <c r="AH13" s="17"/>
      <c r="AI13" s="14"/>
      <c r="AJ13" s="16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56" ht="42.95" customHeight="1">
      <c r="A14" s="109" t="s">
        <v>38</v>
      </c>
      <c r="B14" s="110"/>
      <c r="C14" s="51" t="s">
        <v>27</v>
      </c>
      <c r="D14" s="59"/>
      <c r="E14" s="60"/>
      <c r="F14" s="61"/>
      <c r="G14" s="70"/>
      <c r="H14" s="70"/>
      <c r="I14" s="70"/>
      <c r="J14" s="70"/>
      <c r="K14" s="15"/>
      <c r="L14" s="15"/>
      <c r="M14" s="15"/>
      <c r="N14" s="15"/>
      <c r="O14" s="15"/>
      <c r="P14" s="16"/>
      <c r="Q14" s="9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7"/>
      <c r="AD14" s="14"/>
      <c r="AE14" s="16"/>
      <c r="AF14" s="17"/>
      <c r="AG14" s="23"/>
      <c r="AH14" s="23"/>
      <c r="AI14" s="14"/>
      <c r="AJ14" s="16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56" ht="42" customHeight="1">
      <c r="A15" s="115" t="s">
        <v>23</v>
      </c>
      <c r="B15" s="116"/>
      <c r="C15" s="51" t="s">
        <v>27</v>
      </c>
      <c r="D15" s="59"/>
      <c r="E15" s="60"/>
      <c r="F15" s="61"/>
      <c r="G15" s="70"/>
      <c r="H15" s="70"/>
      <c r="I15" s="70"/>
      <c r="J15" s="70"/>
      <c r="K15" s="70"/>
      <c r="L15" s="70"/>
      <c r="M15" s="70"/>
      <c r="N15" s="70"/>
      <c r="O15" s="70"/>
      <c r="P15" s="69"/>
      <c r="Q15" s="9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/>
      <c r="AC15" s="22"/>
      <c r="AD15" s="14"/>
      <c r="AE15" s="16"/>
      <c r="AF15" s="17"/>
      <c r="AG15" s="17"/>
      <c r="AH15" s="17"/>
      <c r="AI15" s="14"/>
      <c r="AJ15" s="16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56" ht="42" customHeight="1">
      <c r="A16" s="109" t="s">
        <v>24</v>
      </c>
      <c r="B16" s="110"/>
      <c r="C16" s="51" t="s">
        <v>26</v>
      </c>
      <c r="D16" s="59"/>
      <c r="E16" s="60"/>
      <c r="F16" s="61"/>
      <c r="G16" s="70"/>
      <c r="H16" s="70"/>
      <c r="I16" s="70"/>
      <c r="J16" s="70"/>
      <c r="K16" s="12"/>
      <c r="L16" s="12"/>
      <c r="M16" s="12"/>
      <c r="N16" s="12"/>
      <c r="O16" s="12"/>
      <c r="P16" s="13"/>
      <c r="Q16" s="9"/>
      <c r="R16" s="12"/>
      <c r="S16" s="12"/>
      <c r="T16" s="24"/>
      <c r="U16" s="12"/>
      <c r="V16" s="12"/>
      <c r="W16" s="12"/>
      <c r="X16" s="12"/>
      <c r="Y16" s="12"/>
      <c r="Z16" s="12"/>
      <c r="AA16" s="12"/>
      <c r="AB16" s="13"/>
      <c r="AC16" s="22"/>
      <c r="AD16" s="9"/>
      <c r="AE16" s="13"/>
      <c r="AF16" s="22"/>
      <c r="AG16" s="22"/>
      <c r="AH16" s="22"/>
      <c r="AI16" s="9"/>
      <c r="AJ16" s="16"/>
      <c r="AK16" s="17"/>
      <c r="AL16" s="22"/>
      <c r="AM16" s="22"/>
      <c r="AN16" s="22"/>
      <c r="AO16" s="22"/>
      <c r="AP16" s="17"/>
      <c r="AQ16" s="17"/>
      <c r="AR16" s="17"/>
      <c r="AS16" s="17"/>
    </row>
    <row r="17" spans="1:45" ht="42" customHeight="1">
      <c r="A17" s="110" t="s">
        <v>81</v>
      </c>
      <c r="B17" s="139"/>
      <c r="C17" s="51" t="s">
        <v>26</v>
      </c>
      <c r="D17" s="59"/>
      <c r="E17" s="60"/>
      <c r="F17" s="61"/>
      <c r="G17" s="70"/>
      <c r="H17" s="70"/>
      <c r="I17" s="70"/>
      <c r="J17" s="70"/>
      <c r="K17" s="70"/>
      <c r="L17" s="70"/>
      <c r="M17" s="70"/>
      <c r="N17" s="70"/>
      <c r="O17" s="70"/>
      <c r="P17" s="69"/>
      <c r="Q17" s="5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69"/>
      <c r="AC17" s="68"/>
      <c r="AD17" s="59"/>
      <c r="AE17" s="69"/>
      <c r="AF17" s="68"/>
      <c r="AG17" s="68"/>
      <c r="AH17" s="68"/>
      <c r="AI17" s="59"/>
      <c r="AJ17" s="69"/>
      <c r="AK17" s="68"/>
      <c r="AL17" s="68"/>
      <c r="AM17" s="68"/>
      <c r="AN17" s="23"/>
      <c r="AO17" s="25"/>
      <c r="AP17" s="25"/>
      <c r="AQ17" s="25"/>
      <c r="AR17" s="25"/>
      <c r="AS17" s="25"/>
    </row>
    <row r="18" spans="1:45" ht="12" customHeight="1" thickBot="1">
      <c r="A18" s="75"/>
      <c r="B18" s="75"/>
      <c r="C18" s="76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</row>
    <row r="19" spans="1:45" s="27" customFormat="1" ht="20.100000000000001" customHeight="1" thickTop="1" thickBot="1">
      <c r="A19" s="72"/>
      <c r="B19" s="28"/>
      <c r="C19" s="28"/>
      <c r="D19" s="29" t="s">
        <v>34</v>
      </c>
      <c r="E19" s="126"/>
      <c r="F19" s="126"/>
      <c r="G19" s="126"/>
      <c r="H19" s="30"/>
      <c r="I19" s="31" t="s">
        <v>33</v>
      </c>
      <c r="M19" s="72"/>
      <c r="N19" s="72"/>
      <c r="O19" s="72"/>
      <c r="P19" s="72"/>
      <c r="Q19" s="73"/>
      <c r="R19" s="72"/>
      <c r="S19" s="72"/>
      <c r="T19" s="72"/>
      <c r="U19" s="73" t="s">
        <v>35</v>
      </c>
      <c r="V19" s="72"/>
      <c r="W19" s="72"/>
      <c r="X19" s="72"/>
      <c r="Y19" s="72"/>
      <c r="Z19" s="72"/>
      <c r="AA19" s="72"/>
      <c r="AB19" s="73" t="s">
        <v>36</v>
      </c>
      <c r="AC19" s="71"/>
      <c r="AD19" s="71"/>
      <c r="AE19" s="72"/>
      <c r="AF19" s="72"/>
      <c r="AG19" s="72"/>
      <c r="AH19" s="72"/>
      <c r="AI19" s="72"/>
      <c r="AJ19" s="72"/>
      <c r="AK19" s="127" t="s">
        <v>80</v>
      </c>
      <c r="AL19" s="128"/>
      <c r="AM19" s="128"/>
      <c r="AN19" s="128"/>
      <c r="AO19" s="128"/>
      <c r="AP19" s="128"/>
      <c r="AQ19" s="128"/>
      <c r="AR19" s="128"/>
      <c r="AS19" s="129"/>
    </row>
    <row r="20" spans="1:45" ht="8.1" customHeight="1" thickTop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</row>
    <row r="21" spans="1:45" ht="20.100000000000001" customHeight="1">
      <c r="A21" s="71"/>
      <c r="B21" s="71"/>
      <c r="C21" s="71"/>
      <c r="D21" s="73" t="s">
        <v>37</v>
      </c>
      <c r="E21" s="71"/>
      <c r="F21" s="73"/>
      <c r="G21" s="72"/>
      <c r="H21" s="72"/>
      <c r="I21" s="72"/>
      <c r="J21" s="71"/>
      <c r="K21" s="32"/>
      <c r="L21" s="32"/>
      <c r="M21" s="73" t="s">
        <v>32</v>
      </c>
      <c r="N21" s="71"/>
      <c r="O21" s="71"/>
      <c r="P21" s="71"/>
      <c r="Q21" s="71"/>
      <c r="R21" s="71"/>
      <c r="S21" s="71"/>
      <c r="T21" s="71"/>
      <c r="U21" s="71"/>
      <c r="V21" s="71"/>
      <c r="W21" s="72"/>
      <c r="X21" s="72"/>
      <c r="Y21" s="73"/>
      <c r="Z21" s="71"/>
      <c r="AA21" s="71"/>
      <c r="AB21" s="71"/>
      <c r="AC21" s="71"/>
      <c r="AD21" s="71"/>
      <c r="AE21" s="72"/>
      <c r="AF21" s="72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</row>
    <row r="22" spans="1:45" ht="8.1" customHeight="1" thickBot="1">
      <c r="A22" s="7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</row>
    <row r="23" spans="1:45" s="37" customFormat="1" ht="30" customHeight="1">
      <c r="A23" s="95" t="s">
        <v>71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77"/>
      <c r="W23" s="97" t="s">
        <v>72</v>
      </c>
      <c r="X23" s="97"/>
      <c r="Y23" s="97"/>
      <c r="Z23" s="97"/>
      <c r="AA23" s="97"/>
      <c r="AB23" s="97"/>
      <c r="AC23" s="97"/>
      <c r="AD23" s="97"/>
      <c r="AE23" s="108">
        <f>$AI$2</f>
        <v>45017</v>
      </c>
      <c r="AF23" s="108"/>
      <c r="AG23" s="108"/>
      <c r="AH23" s="108"/>
      <c r="AI23" s="33" t="s">
        <v>74</v>
      </c>
      <c r="AJ23" s="34"/>
      <c r="AK23" s="35"/>
      <c r="AL23" s="35"/>
      <c r="AM23" s="36"/>
      <c r="AN23" s="36"/>
      <c r="AO23" s="36"/>
      <c r="AP23" s="36"/>
      <c r="AQ23" s="77"/>
      <c r="AR23" s="77"/>
      <c r="AS23" s="88"/>
    </row>
    <row r="24" spans="1:45" s="7" customFormat="1" ht="20.100000000000001" customHeight="1">
      <c r="A24" s="85"/>
      <c r="B24" s="38" t="s">
        <v>40</v>
      </c>
      <c r="C24" s="99">
        <f>IF($AI$2="","",DATE(YEAR($AI$2),MONTH($AI$2)+2,DAY($AI$2)))</f>
        <v>45078</v>
      </c>
      <c r="D24" s="99"/>
      <c r="E24" s="98" t="s">
        <v>41</v>
      </c>
      <c r="F24" s="98"/>
      <c r="G24" s="120" t="s">
        <v>82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78"/>
      <c r="W24" s="78"/>
      <c r="X24" s="78"/>
      <c r="Y24" s="102" t="s">
        <v>43</v>
      </c>
      <c r="Z24" s="102"/>
      <c r="AA24" s="102"/>
      <c r="AB24" s="79" t="s">
        <v>46</v>
      </c>
      <c r="AC24" s="93">
        <f>IF($AI$2&lt;$Y$25,"公費対象外",$AI$2+7*14+6)</f>
        <v>45121</v>
      </c>
      <c r="AD24" s="93"/>
      <c r="AE24" s="93"/>
      <c r="AF24" s="83" t="str">
        <f>IF($AI$2&lt;$Y$25,"","までに1回目の接種を済ませることをお勧めします。")</f>
        <v>までに1回目の接種を済ませることをお勧めします。</v>
      </c>
      <c r="AG24" s="79"/>
      <c r="AH24" s="83"/>
      <c r="AI24" s="83"/>
      <c r="AJ24" s="79"/>
      <c r="AK24" s="79"/>
      <c r="AL24" s="79"/>
      <c r="AM24" s="79"/>
      <c r="AN24" s="79"/>
      <c r="AO24" s="79"/>
      <c r="AP24" s="79"/>
      <c r="AQ24" s="79"/>
      <c r="AR24" s="79"/>
      <c r="AS24" s="86"/>
    </row>
    <row r="25" spans="1:45" s="7" customFormat="1" ht="20.100000000000001" customHeight="1">
      <c r="A25" s="85"/>
      <c r="B25" s="82"/>
      <c r="C25" s="83" t="s">
        <v>83</v>
      </c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8"/>
      <c r="W25" s="78"/>
      <c r="X25" s="78"/>
      <c r="Y25" s="140">
        <v>44044</v>
      </c>
      <c r="Z25" s="141"/>
      <c r="AA25" s="141"/>
      <c r="AB25" s="79"/>
      <c r="AC25" s="102" t="str">
        <f>IF($AI$2&lt;$Y$25,""," 1価は【")</f>
        <v xml:space="preserve"> 1価は【</v>
      </c>
      <c r="AD25" s="102"/>
      <c r="AE25" s="93">
        <f>IF($AI$2&lt;$Y$25,"",$AI$2+168)</f>
        <v>45185</v>
      </c>
      <c r="AF25" s="93"/>
      <c r="AG25" s="123" t="str">
        <f>IF($AI$2&lt;$Y$25,"","】・5価は【")</f>
        <v>】・5価は【</v>
      </c>
      <c r="AH25" s="123"/>
      <c r="AI25" s="123"/>
      <c r="AJ25" s="93">
        <f>IF($AI$2&lt;$Y$25,"",$AI$2+224)</f>
        <v>45241</v>
      </c>
      <c r="AK25" s="93"/>
      <c r="AL25" s="79" t="str">
        <f>IF($AI$2&lt;$Y$25,"","】までに完了させましょう")</f>
        <v>】までに完了させましょう</v>
      </c>
      <c r="AM25" s="79"/>
      <c r="AN25" s="79"/>
      <c r="AO25" s="79"/>
      <c r="AP25" s="79"/>
      <c r="AQ25" s="79"/>
      <c r="AR25" s="79"/>
      <c r="AS25" s="86"/>
    </row>
    <row r="26" spans="1:45" s="7" customFormat="1" ht="20.100000000000001" customHeight="1">
      <c r="A26" s="85"/>
      <c r="B26" s="38" t="s">
        <v>48</v>
      </c>
      <c r="C26" s="99">
        <f>IF($AI$2="","",DATE(YEAR($AI$2)+1,MONTH($AI$2),DAY($AI$2)))</f>
        <v>45383</v>
      </c>
      <c r="D26" s="99"/>
      <c r="E26" s="98" t="s">
        <v>41</v>
      </c>
      <c r="F26" s="98"/>
      <c r="G26" s="120" t="s">
        <v>64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78"/>
      <c r="W26" s="78"/>
      <c r="X26" s="78"/>
      <c r="Y26" s="102" t="s">
        <v>75</v>
      </c>
      <c r="Z26" s="102"/>
      <c r="AA26" s="102"/>
      <c r="AB26" s="102"/>
      <c r="AC26" s="79" t="s">
        <v>46</v>
      </c>
      <c r="AD26" s="93">
        <f>C26-1</f>
        <v>45382</v>
      </c>
      <c r="AE26" s="93"/>
      <c r="AF26" s="79" t="s">
        <v>54</v>
      </c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86"/>
    </row>
    <row r="27" spans="1:45" s="7" customFormat="1" ht="20.100000000000001" customHeight="1">
      <c r="A27" s="85"/>
      <c r="B27" s="82" t="s">
        <v>49</v>
      </c>
      <c r="C27" s="122">
        <f>IF($AI$2="","",DATE(YEAR($AI$2)+2,MONTH($AI$2),DAY($AI$2)))</f>
        <v>45748</v>
      </c>
      <c r="D27" s="122"/>
      <c r="E27" s="123" t="s">
        <v>41</v>
      </c>
      <c r="F27" s="123"/>
      <c r="G27" s="102" t="s">
        <v>65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79"/>
      <c r="W27" s="79"/>
      <c r="X27" s="79"/>
      <c r="Y27" s="102" t="s">
        <v>44</v>
      </c>
      <c r="Z27" s="102"/>
      <c r="AA27" s="102"/>
      <c r="AB27" s="79" t="s">
        <v>46</v>
      </c>
      <c r="AC27" s="93">
        <f>C27-1</f>
        <v>45747</v>
      </c>
      <c r="AD27" s="93"/>
      <c r="AE27" s="79" t="s">
        <v>55</v>
      </c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86"/>
    </row>
    <row r="28" spans="1:45" s="7" customFormat="1" ht="20.100000000000001" customHeight="1">
      <c r="A28" s="85"/>
      <c r="B28" s="38" t="s">
        <v>50</v>
      </c>
      <c r="C28" s="99">
        <f>IF($AI$2="","",DATE(YEAR($AI$2)+3,MONTH($AI$2),DAY($AI$2)))</f>
        <v>46113</v>
      </c>
      <c r="D28" s="99"/>
      <c r="E28" s="98" t="s">
        <v>41</v>
      </c>
      <c r="F28" s="98"/>
      <c r="G28" s="120" t="s">
        <v>53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78"/>
      <c r="W28" s="78"/>
      <c r="X28" s="78"/>
      <c r="Y28" s="102" t="s">
        <v>45</v>
      </c>
      <c r="Z28" s="102"/>
      <c r="AA28" s="102"/>
      <c r="AB28" s="79" t="s">
        <v>46</v>
      </c>
      <c r="AC28" s="93">
        <f>C28-1</f>
        <v>46112</v>
      </c>
      <c r="AD28" s="93"/>
      <c r="AE28" s="79" t="s">
        <v>56</v>
      </c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86"/>
    </row>
    <row r="29" spans="1:45" s="7" customFormat="1" ht="20.100000000000001" customHeight="1">
      <c r="A29" s="85"/>
      <c r="B29" s="84" t="s">
        <v>51</v>
      </c>
      <c r="C29" s="124">
        <f>IF($AI$2="","",DATE(YEAR($AI$2)+4,MONTH($AI$2),DAY($AI$2)))</f>
        <v>46478</v>
      </c>
      <c r="D29" s="124"/>
      <c r="E29" s="125" t="s">
        <v>41</v>
      </c>
      <c r="F29" s="125"/>
      <c r="G29" s="121" t="s">
        <v>66</v>
      </c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86"/>
    </row>
    <row r="30" spans="1:45" s="7" customFormat="1" ht="20.100000000000001" customHeight="1">
      <c r="A30" s="85"/>
      <c r="B30" s="82" t="s">
        <v>52</v>
      </c>
      <c r="C30" s="122">
        <f>IF($AI$2="","",DATE(YEAR($AI$2)+5,MONTH($AI$2),DAY($AI$2)))</f>
        <v>46844</v>
      </c>
      <c r="D30" s="122"/>
      <c r="E30" s="123" t="s">
        <v>41</v>
      </c>
      <c r="F30" s="123"/>
      <c r="G30" s="102" t="s">
        <v>42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79"/>
      <c r="W30" s="79"/>
      <c r="X30" s="79"/>
      <c r="Y30" s="102" t="s">
        <v>47</v>
      </c>
      <c r="Z30" s="102"/>
      <c r="AA30" s="102"/>
      <c r="AB30" s="102"/>
      <c r="AC30" s="102"/>
      <c r="AD30" s="79" t="s">
        <v>46</v>
      </c>
      <c r="AE30" s="93">
        <f>C30-1</f>
        <v>46843</v>
      </c>
      <c r="AF30" s="93"/>
      <c r="AG30" s="79" t="s">
        <v>57</v>
      </c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86"/>
    </row>
    <row r="31" spans="1:45" s="7" customFormat="1" ht="20.100000000000001" customHeight="1">
      <c r="A31" s="85"/>
      <c r="B31" s="39" t="s">
        <v>62</v>
      </c>
      <c r="C31" s="99">
        <f>DATE(YEAR(EDATE($AI$2-1,-3))+6,4,1)</f>
        <v>46844</v>
      </c>
      <c r="D31" s="99"/>
      <c r="E31" s="40" t="s">
        <v>39</v>
      </c>
      <c r="F31" s="100">
        <f>DATE(YEAR(EDATE($AI$2-1,-3))+7,3,31)</f>
        <v>47208</v>
      </c>
      <c r="G31" s="100"/>
      <c r="H31" s="100"/>
      <c r="I31" s="41" t="s">
        <v>41</v>
      </c>
      <c r="J31" s="120" t="s">
        <v>63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80"/>
      <c r="W31" s="80"/>
      <c r="X31" s="80"/>
      <c r="Y31" s="80" t="s">
        <v>67</v>
      </c>
      <c r="Z31" s="82"/>
      <c r="AA31" s="82"/>
      <c r="AB31" s="82"/>
      <c r="AC31" s="80" t="s">
        <v>69</v>
      </c>
      <c r="AD31" s="101">
        <f>DATE(YEAR($AI$2)+7,MONTH($AI$2)+6,DAY($AI$2)-1)</f>
        <v>47756</v>
      </c>
      <c r="AE31" s="101"/>
      <c r="AF31" s="87" t="s">
        <v>70</v>
      </c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86"/>
    </row>
    <row r="32" spans="1:45" s="7" customFormat="1" ht="20.100000000000001" customHeight="1">
      <c r="A32" s="85"/>
      <c r="B32" s="40" t="s">
        <v>58</v>
      </c>
      <c r="C32" s="94">
        <f>IF($AI$2="","",DATE(YEAR($AI$2)+9,MONTH($AI$2),DAY($AI$2)))</f>
        <v>48305</v>
      </c>
      <c r="D32" s="94"/>
      <c r="E32" s="98" t="s">
        <v>41</v>
      </c>
      <c r="F32" s="98"/>
      <c r="G32" s="120" t="s">
        <v>59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86"/>
    </row>
    <row r="33" spans="1:45" s="7" customFormat="1" ht="20.100000000000001" customHeight="1">
      <c r="A33" s="85"/>
      <c r="B33" s="40" t="s">
        <v>60</v>
      </c>
      <c r="C33" s="94">
        <f>IF($AI$2="","",DATE(YEAR($AI$2)+11,MONTH($AI$2),DAY($AI$2)))</f>
        <v>49035</v>
      </c>
      <c r="D33" s="94"/>
      <c r="E33" s="98" t="s">
        <v>41</v>
      </c>
      <c r="F33" s="98"/>
      <c r="G33" s="120" t="s">
        <v>79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79"/>
      <c r="W33" s="79"/>
      <c r="X33" s="79"/>
      <c r="Y33" s="79" t="s">
        <v>68</v>
      </c>
      <c r="Z33" s="79"/>
      <c r="AA33" s="79"/>
      <c r="AB33" s="79"/>
      <c r="AC33" s="79"/>
      <c r="AD33" s="79" t="s">
        <v>69</v>
      </c>
      <c r="AE33" s="93">
        <f>IF($AI$2="","",DATE(YEAR($AI$2)+13,MONTH($AI$2),DAY($AI$2)-1))</f>
        <v>49765</v>
      </c>
      <c r="AF33" s="93"/>
      <c r="AG33" s="79" t="s">
        <v>61</v>
      </c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86"/>
    </row>
    <row r="34" spans="1:45" s="7" customFormat="1" ht="20.100000000000001" customHeight="1">
      <c r="A34" s="85"/>
      <c r="B34" s="40" t="s">
        <v>77</v>
      </c>
      <c r="C34" s="94" t="str">
        <f>TEXT(DATE(YEAR(EDATE($AI$2-1,-3))+12,4,1),"[$-ja-JP]ge.m.d")&amp;"～"</f>
        <v>R16.4.1～</v>
      </c>
      <c r="D34" s="94"/>
      <c r="E34" s="92" t="s">
        <v>78</v>
      </c>
      <c r="F34" s="92"/>
      <c r="G34" s="42" t="s">
        <v>86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1"/>
      <c r="V34" s="79"/>
      <c r="W34" s="79"/>
      <c r="X34" s="79"/>
      <c r="Y34" s="79" t="s">
        <v>85</v>
      </c>
      <c r="Z34" s="79"/>
      <c r="AA34" s="79"/>
      <c r="AB34" s="79"/>
      <c r="AC34" s="79" t="s">
        <v>46</v>
      </c>
      <c r="AD34" s="93" t="str">
        <f>IF(AT2="女",DATE(YEAR(EDATE($AI$2-1,-3))+17,3,31),"※男性は対象外")</f>
        <v>※男性は対象外</v>
      </c>
      <c r="AE34" s="93"/>
      <c r="AF34" s="93"/>
      <c r="AG34" s="93"/>
      <c r="AH34" s="79" t="str">
        <f>IF(AT2="男","","（高校1年生相当の学年度末）までに完了させましょう")</f>
        <v>（高校1年生相当の学年度末）までに完了させましょう</v>
      </c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86"/>
    </row>
    <row r="35" spans="1:45" s="43" customFormat="1" ht="6.95" customHeight="1" thickBot="1">
      <c r="A35" s="89"/>
      <c r="B35" s="81"/>
      <c r="C35" s="9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91"/>
    </row>
  </sheetData>
  <sheetProtection password="CD43" sheet="1" selectLockedCells="1"/>
  <mergeCells count="88">
    <mergeCell ref="Y28:AA28"/>
    <mergeCell ref="Y27:AA27"/>
    <mergeCell ref="Y24:AA24"/>
    <mergeCell ref="AC28:AD28"/>
    <mergeCell ref="AC24:AE24"/>
    <mergeCell ref="AC27:AD27"/>
    <mergeCell ref="AD26:AE26"/>
    <mergeCell ref="Y26:AB26"/>
    <mergeCell ref="Y25:AA25"/>
    <mergeCell ref="AC25:AD25"/>
    <mergeCell ref="AE25:AF25"/>
    <mergeCell ref="AP5:AP6"/>
    <mergeCell ref="A4:AH4"/>
    <mergeCell ref="AJ25:AK25"/>
    <mergeCell ref="AG25:AI25"/>
    <mergeCell ref="C24:D24"/>
    <mergeCell ref="E24:F24"/>
    <mergeCell ref="A5:C5"/>
    <mergeCell ref="AI5:AJ5"/>
    <mergeCell ref="A15:B15"/>
    <mergeCell ref="G24:U24"/>
    <mergeCell ref="E6:F6"/>
    <mergeCell ref="AI4:AS4"/>
    <mergeCell ref="A17:B17"/>
    <mergeCell ref="E30:F30"/>
    <mergeCell ref="AQ5:AQ6"/>
    <mergeCell ref="AR5:AR6"/>
    <mergeCell ref="E19:G19"/>
    <mergeCell ref="AC5:AC6"/>
    <mergeCell ref="AD5:AE5"/>
    <mergeCell ref="AF5:AF6"/>
    <mergeCell ref="AG5:AG6"/>
    <mergeCell ref="AK19:AS19"/>
    <mergeCell ref="AO5:AO6"/>
    <mergeCell ref="AK5:AK6"/>
    <mergeCell ref="AL5:AL6"/>
    <mergeCell ref="AM5:AM6"/>
    <mergeCell ref="AN5:AN6"/>
    <mergeCell ref="D5:P5"/>
    <mergeCell ref="Q5:AB5"/>
    <mergeCell ref="G32:U32"/>
    <mergeCell ref="J31:U31"/>
    <mergeCell ref="G30:U30"/>
    <mergeCell ref="G29:U29"/>
    <mergeCell ref="C26:D26"/>
    <mergeCell ref="C27:D27"/>
    <mergeCell ref="C28:D28"/>
    <mergeCell ref="G28:U28"/>
    <mergeCell ref="G27:U27"/>
    <mergeCell ref="E26:F26"/>
    <mergeCell ref="E27:F27"/>
    <mergeCell ref="G26:U26"/>
    <mergeCell ref="C29:D29"/>
    <mergeCell ref="C30:D30"/>
    <mergeCell ref="E28:F28"/>
    <mergeCell ref="E29:F29"/>
    <mergeCell ref="AI1:AS1"/>
    <mergeCell ref="A1:AH2"/>
    <mergeCell ref="AI2:AS2"/>
    <mergeCell ref="AE23:AH23"/>
    <mergeCell ref="A16:B16"/>
    <mergeCell ref="A7:B7"/>
    <mergeCell ref="A8:A9"/>
    <mergeCell ref="C8:C9"/>
    <mergeCell ref="A10:B10"/>
    <mergeCell ref="A11:B11"/>
    <mergeCell ref="A12:B12"/>
    <mergeCell ref="A13:B13"/>
    <mergeCell ref="A14:B14"/>
    <mergeCell ref="AS5:AS6"/>
    <mergeCell ref="A6:B6"/>
    <mergeCell ref="AH5:AH6"/>
    <mergeCell ref="E34:F34"/>
    <mergeCell ref="AD34:AG34"/>
    <mergeCell ref="C34:D34"/>
    <mergeCell ref="A23:U23"/>
    <mergeCell ref="W23:AD23"/>
    <mergeCell ref="AE30:AF30"/>
    <mergeCell ref="C32:D32"/>
    <mergeCell ref="E32:F32"/>
    <mergeCell ref="C33:D33"/>
    <mergeCell ref="E33:F33"/>
    <mergeCell ref="AE33:AF33"/>
    <mergeCell ref="C31:D31"/>
    <mergeCell ref="F31:H31"/>
    <mergeCell ref="AD31:AE31"/>
    <mergeCell ref="Y30:AC30"/>
    <mergeCell ref="G33:U33"/>
  </mergeCells>
  <phoneticPr fontId="1"/>
  <dataValidations count="1">
    <dataValidation type="list" allowBlank="1" showInputMessage="1" showErrorMessage="1" sqref="AT2" xr:uid="{CFFA6765-3D0C-4343-89F9-4686A23643F2}">
      <formula1>"男,女"</formula1>
    </dataValidation>
  </dataValidations>
  <pageMargins left="0.23622047244094491" right="0.15748031496062992" top="0.23622047244094491" bottom="0.19685039370078741" header="0.15748031496062992" footer="0.15748031496062992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スケジューラー</vt:lpstr>
      <vt:lpstr>スケジューラー!Print_Area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2023-03-30T10:02:21Z</dcterms:modified>
</cp:coreProperties>
</file>